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2014" sheetId="1" r:id="rId1"/>
  </sheets>
  <definedNames>
    <definedName name="_xlnm.Print_Titles" localSheetId="0">'2014'!$6:$7</definedName>
    <definedName name="_xlnm.Print_Area" localSheetId="0">'2014'!$A$1:$H$140</definedName>
  </definedNames>
  <calcPr fullCalcOnLoad="1"/>
</workbook>
</file>

<file path=xl/sharedStrings.xml><?xml version="1.0" encoding="utf-8"?>
<sst xmlns="http://schemas.openxmlformats.org/spreadsheetml/2006/main" count="617" uniqueCount="148">
  <si>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</si>
  <si>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</si>
  <si>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</si>
  <si>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</si>
  <si>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</si>
  <si>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</si>
  <si>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</si>
  <si>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</si>
  <si>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</si>
  <si>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</si>
  <si>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</si>
  <si>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</si>
  <si>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</si>
  <si>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</si>
  <si>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</si>
  <si>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</si>
  <si>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</si>
  <si>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</si>
  <si>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</si>
  <si>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600</t>
  </si>
  <si>
    <t>Социальное обеспечение и иные выплаты населению</t>
  </si>
  <si>
    <t>300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</si>
  <si>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</si>
  <si>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</si>
  <si>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</si>
  <si>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</si>
  <si>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</si>
  <si>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</si>
  <si>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</si>
  <si>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</si>
  <si>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</si>
  <si>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</si>
  <si>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</si>
  <si>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</si>
  <si>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</si>
  <si>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</si>
  <si>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</si>
  <si>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</si>
  <si>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</si>
  <si>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</si>
  <si>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</si>
  <si>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</si>
  <si>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</si>
  <si>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</si>
  <si>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</si>
  <si>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</si>
  <si>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</si>
  <si>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</si>
  <si>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</si>
  <si>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</si>
  <si>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</si>
  <si>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</si>
  <si>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</si>
  <si>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</si>
  <si>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</si>
  <si>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</si>
  <si>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</si>
  <si>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</si>
  <si>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</si>
  <si>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</si>
  <si>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</si>
  <si>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</si>
  <si>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</si>
  <si>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</si>
  <si>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</si>
  <si>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</si>
  <si>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</si>
  <si>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</si>
  <si>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</si>
  <si>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 xml:space="preserve">Наименование </t>
  </si>
  <si>
    <t>Раздел Подраздел</t>
  </si>
  <si>
    <t>ИТОГО</t>
  </si>
  <si>
    <t>Благоустройство</t>
  </si>
  <si>
    <t>0503</t>
  </si>
  <si>
    <t>1101</t>
  </si>
  <si>
    <t xml:space="preserve">ФИЗИЧЕСКАЯ КУЛЬТУРА </t>
  </si>
  <si>
    <t>Непрограммные расходы  органов местного самоуправления</t>
  </si>
  <si>
    <t>Иные бюджетные ассигнования (Налог на имущество)</t>
  </si>
  <si>
    <t>Субсидии бюджетным учреждениям на финансовое обеспечение муниципального задания</t>
  </si>
  <si>
    <t>Л.Н.Камышанова</t>
  </si>
  <si>
    <t xml:space="preserve">И.о. главы администрации городского поселения г.Краснослободск                                                                
</t>
  </si>
  <si>
    <t>Целевая статья (муниципальная программа и непрограммное направление деятельности)</t>
  </si>
  <si>
    <t>Группа вида расходов</t>
  </si>
  <si>
    <t xml:space="preserve">90 0 </t>
  </si>
  <si>
    <t>90 0</t>
  </si>
  <si>
    <t>99 0</t>
  </si>
  <si>
    <t xml:space="preserve">99 0 </t>
  </si>
  <si>
    <t xml:space="preserve">01 0 </t>
  </si>
  <si>
    <t>02 0</t>
  </si>
  <si>
    <t xml:space="preserve">02 0 </t>
  </si>
  <si>
    <t xml:space="preserve">19 0 </t>
  </si>
  <si>
    <t>В.В.Сурков</t>
  </si>
  <si>
    <t>к решению Думы городского поселения г.Краснослободск</t>
  </si>
  <si>
    <t>25 0</t>
  </si>
  <si>
    <t xml:space="preserve">Глава  городского поселения г.Краснослободск                                                                
</t>
  </si>
  <si>
    <t>Условно утвержденные расходы</t>
  </si>
  <si>
    <t>26 0</t>
  </si>
  <si>
    <t>Муниципальная программа "Программа комплексного развития транспортной инфраструктуры  городского поселения город Краснослободск Среднеахтубинского района Волгоградской области на период до 2019 года"</t>
  </si>
  <si>
    <t>Закупка товаров, работ и услуг для государственных (муниципальных) нужд дорожный фонд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</si>
  <si>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(административная комиссия)</t>
  </si>
  <si>
    <t>30 0</t>
  </si>
  <si>
    <t>Муниципальная программа  «Формирование современной городской среды"</t>
  </si>
  <si>
    <t>06 0</t>
  </si>
  <si>
    <t xml:space="preserve">Муниципальная программа «Сохранение и развитие культуры городского
поселения г. Краснослободск на 2018 - 2020 годы»  </t>
  </si>
  <si>
    <t>32 0</t>
  </si>
  <si>
    <t>Муниципальная программа "Профилактика терроризма и экстремизма в городском поселении г.Краснослободск на 2018-2020 годы"</t>
  </si>
  <si>
    <t>Муниципальная  программа "Развитие  малого и среднего предпринимательства городского поселения г.Краснослободск на 2018-2020 годы"</t>
  </si>
  <si>
    <t>рублей</t>
  </si>
  <si>
    <t>Закупка товаров, работ и услуг для государственных (муниципальных) нужд (административная комиссия)</t>
  </si>
  <si>
    <t xml:space="preserve">Муниципальная программа  «Профилактика преступлений и правонарушений в городском поселении г.Краснослободск на 2018-2020 годы» </t>
  </si>
  <si>
    <t>Код ведомства</t>
  </si>
  <si>
    <t>941  Администрация городского поселения г.Краснослободск</t>
  </si>
  <si>
    <t>941</t>
  </si>
  <si>
    <t>Приложение    № 10</t>
  </si>
  <si>
    <t>2021 год</t>
  </si>
  <si>
    <t>Муниципальная программа «Комплексное развитие систем коммунальной инфраструктуры на территории городского поселения г.Краснослободск на 2019-2023гг."</t>
  </si>
  <si>
    <t>0106</t>
  </si>
  <si>
    <t>01 06</t>
  </si>
  <si>
    <t>500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</si>
  <si>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</si>
  <si>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</si>
  <si>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"О бюджете городского поселения г.Краснослободск на 2020 год и плановый период 2021и 2022 годов"</t>
  </si>
  <si>
    <t xml:space="preserve">Ведомственная структура  расходов бюджета городского поселения г. Краснослободск на плановый период 2021 и 2022 годов </t>
  </si>
  <si>
    <t>2022 год</t>
  </si>
  <si>
    <t>Обеспечение деятельности органов местного самоуправления</t>
  </si>
  <si>
    <t>Уплата налогов и сборов (налог на имущество)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</si>
  <si>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(АиХЭО)</t>
  </si>
  <si>
    <t>Прочая закупка товаров, работ и услуг для государственных (муниципальных) нужд (АиХЭО)</t>
  </si>
  <si>
    <t>Уплата налогов и сборов (АиХЭО)</t>
  </si>
  <si>
    <t xml:space="preserve">Уплата налогов и сборов </t>
  </si>
  <si>
    <t>19 0</t>
  </si>
  <si>
    <t>03 0</t>
  </si>
  <si>
    <t>Муниципальная программа «Повышение энергоэффективности и энергосбережения на территории городского поселения г. Краснослободск  на 2020 год»</t>
  </si>
  <si>
    <t>Закупка товаров, работ и услуг для государственных (муниципальных) нужд (АиХЭО)</t>
  </si>
  <si>
    <t>Уплата налогов и сборов (Налог на имущество)</t>
  </si>
  <si>
    <t>Субсидия МБУ ЖКХ</t>
  </si>
  <si>
    <t>22 0</t>
  </si>
  <si>
    <t>Муниципальная программа «Организация летнего отдыха и занятости детей и молодежи на территории городского поселения город  Краснослободск Среднеахтубинского района Волгоградской области на 2020 год»</t>
  </si>
  <si>
    <t>Субсидия МБУ ГКДЦ "Остров"</t>
  </si>
  <si>
    <t>Передаваемые полномочия в бюджет района из бюджета поселений по внешнему контролю</t>
  </si>
  <si>
    <t>18 0</t>
  </si>
  <si>
    <t>Муниципальная  программа "Программа мер социальной поддержки населения городского поселения г. Краснослободск на 2020 год"</t>
  </si>
  <si>
    <t>1004</t>
  </si>
  <si>
    <t>Охрана семьи и детства</t>
  </si>
  <si>
    <t>Муниципальная программа "Программа комплексного развития транспортной инфраструктуры  городского поселения город Краснослободск Среднеахтубинского района Волгоградской области на период на 2020-2033 годы"</t>
  </si>
  <si>
    <t>Увеличение стоимости основных средств</t>
  </si>
  <si>
    <t>Муниципальная программа«Улучшение жилищных условий молодых семей городского поселения г.Краснослободск Среднеахтубинского муниципального района Волгоградской области на 2020 - 2022 годы»</t>
  </si>
  <si>
    <t>Перечисления другим бюджетам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</si>
</sst>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 vertical="top" wrapText="1"/>
    </xf>
    <xf numFmtId="172" fontId="3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Border="1" applyAlignment="1">
      <alignment vertical="top" wrapText="1"/>
    </xf>
    <xf numFmtId="172" fontId="3" fillId="33" borderId="0" xfId="0" applyNumberFormat="1" applyFont="1" applyFill="1" applyBorder="1" applyAlignment="1">
      <alignment horizontal="right" vertical="top" wrapText="1"/>
    </xf>
    <xf numFmtId="49" fontId="5" fillId="33" borderId="14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wrapText="1"/>
    </xf>
    <xf numFmtId="49" fontId="5" fillId="35" borderId="14" xfId="0" applyNumberFormat="1" applyFont="1" applyFill="1" applyBorder="1" applyAlignment="1">
      <alignment horizontal="left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left" vertical="top" wrapText="1"/>
    </xf>
    <xf numFmtId="4" fontId="4" fillId="35" borderId="12" xfId="0" applyNumberFormat="1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43"/>
  <sheetViews>
    <sheetView showGridLines="0" tabSelected="1" view="pageBreakPreview" zoomScale="90" zoomScaleSheetLayoutView="90" zoomScalePageLayoutView="0" workbookViewId="0" topLeftCell="A68">
      <selection activeCell="B126" sqref="B126"/>
    </sheetView>
  </sheetViews>
  <sheetFormatPr defaultColWidth="9.140625" defaultRowHeight="12.75" outlineLevelRow="4"/>
  <cols>
    <col min="1" max="1" width="61.421875" style="1" customWidth="1"/>
    <col min="2" max="2" width="7.7109375" style="1" customWidth="1"/>
    <col min="3" max="3" width="8.7109375" style="2" customWidth="1"/>
    <col min="4" max="4" width="11.140625" style="2" customWidth="1"/>
    <col min="5" max="5" width="7.7109375" style="2" customWidth="1"/>
    <col min="6" max="6" width="17.57421875" style="2" hidden="1" customWidth="1"/>
    <col min="7" max="7" width="17.57421875" style="5" customWidth="1"/>
    <col min="8" max="8" width="18.421875" style="5" customWidth="1"/>
    <col min="9" max="9" width="20.421875" style="5" customWidth="1"/>
    <col min="10" max="12" width="9.140625" style="5" customWidth="1"/>
    <col min="13" max="16384" width="9.140625" style="5" customWidth="1"/>
  </cols>
  <sheetData>
    <row r="1" spans="3:14" ht="18" customHeight="1">
      <c r="C1" s="57" t="s">
        <v>113</v>
      </c>
      <c r="D1" s="57"/>
      <c r="E1" s="57"/>
      <c r="F1" s="57"/>
      <c r="G1" s="57"/>
      <c r="H1" s="57"/>
      <c r="I1" s="3"/>
      <c r="J1" s="4"/>
      <c r="K1" s="4"/>
      <c r="L1" s="4"/>
      <c r="N1" s="4"/>
    </row>
    <row r="2" spans="3:14" ht="22.5" customHeight="1">
      <c r="C2" s="57" t="s">
        <v>92</v>
      </c>
      <c r="D2" s="57"/>
      <c r="E2" s="57"/>
      <c r="F2" s="57"/>
      <c r="G2" s="57"/>
      <c r="H2" s="57"/>
      <c r="I2" s="3"/>
      <c r="J2" s="4"/>
      <c r="K2" s="4"/>
      <c r="L2" s="4"/>
      <c r="N2" s="4"/>
    </row>
    <row r="3" spans="1:14" ht="30" customHeight="1">
      <c r="A3" s="58" t="s">
        <v>121</v>
      </c>
      <c r="B3" s="58"/>
      <c r="C3" s="58"/>
      <c r="D3" s="58"/>
      <c r="E3" s="58"/>
      <c r="F3" s="58"/>
      <c r="G3" s="58"/>
      <c r="H3" s="58"/>
      <c r="I3" s="3"/>
      <c r="J3" s="4"/>
      <c r="K3" s="4"/>
      <c r="L3" s="4"/>
      <c r="N3" s="4"/>
    </row>
    <row r="4" spans="1:14" ht="45" customHeight="1">
      <c r="A4" s="59" t="s">
        <v>122</v>
      </c>
      <c r="B4" s="59"/>
      <c r="C4" s="59"/>
      <c r="D4" s="59"/>
      <c r="E4" s="59"/>
      <c r="F4" s="59"/>
      <c r="G4" s="59"/>
      <c r="H4" s="59"/>
      <c r="I4" s="6"/>
      <c r="J4" s="6"/>
      <c r="K4" s="6"/>
      <c r="L4" s="6"/>
      <c r="M4" s="6"/>
      <c r="N4" s="6"/>
    </row>
    <row r="5" spans="1:14" ht="21.75" customHeight="1">
      <c r="A5" s="6"/>
      <c r="B5" s="6"/>
      <c r="C5" s="6"/>
      <c r="D5" s="6"/>
      <c r="G5" s="60" t="s">
        <v>107</v>
      </c>
      <c r="H5" s="60"/>
      <c r="I5" s="6"/>
      <c r="J5" s="6"/>
      <c r="K5" s="6"/>
      <c r="L5" s="6"/>
      <c r="M5" s="6"/>
      <c r="N5" s="6"/>
    </row>
    <row r="6" spans="1:8" ht="66.75" customHeight="1">
      <c r="A6" s="62" t="s">
        <v>69</v>
      </c>
      <c r="B6" s="64" t="s">
        <v>110</v>
      </c>
      <c r="C6" s="66" t="s">
        <v>70</v>
      </c>
      <c r="D6" s="74" t="s">
        <v>81</v>
      </c>
      <c r="E6" s="66" t="s">
        <v>82</v>
      </c>
      <c r="F6" s="17"/>
      <c r="G6" s="62" t="s">
        <v>114</v>
      </c>
      <c r="H6" s="72" t="s">
        <v>123</v>
      </c>
    </row>
    <row r="7" spans="1:8" ht="34.5" customHeight="1">
      <c r="A7" s="63"/>
      <c r="B7" s="65"/>
      <c r="C7" s="67"/>
      <c r="D7" s="75"/>
      <c r="E7" s="67"/>
      <c r="F7" s="18"/>
      <c r="G7" s="63"/>
      <c r="H7" s="73"/>
    </row>
    <row r="8" spans="1:8" ht="34.5" customHeight="1">
      <c r="A8" s="68" t="s">
        <v>111</v>
      </c>
      <c r="B8" s="69"/>
      <c r="C8" s="69"/>
      <c r="D8" s="69"/>
      <c r="E8" s="69"/>
      <c r="F8" s="70"/>
      <c r="G8" s="70"/>
      <c r="H8" s="71"/>
    </row>
    <row r="9" spans="1:9" ht="18.75" outlineLevel="2">
      <c r="A9" s="19" t="s">
        <v>1</v>
      </c>
      <c r="B9" s="20" t="s">
        <v>112</v>
      </c>
      <c r="C9" s="20" t="s">
        <v>2</v>
      </c>
      <c r="D9" s="20" t="s">
        <v>0</v>
      </c>
      <c r="E9" s="20" t="s">
        <v>0</v>
      </c>
      <c r="F9" s="21">
        <f>F10+F13+F16+F27+F30</f>
        <v>434580</v>
      </c>
      <c r="G9" s="21">
        <f>G10+G13+G16+G24+G27+G30</f>
        <v>17305286</v>
      </c>
      <c r="H9" s="21">
        <f>H10+H13+H16+H24+H27+H30</f>
        <v>17305286</v>
      </c>
      <c r="I9" s="14"/>
    </row>
    <row r="10" spans="1:9" ht="37.5" customHeight="1" outlineLevel="3">
      <c r="A10" s="19" t="s">
        <v>3</v>
      </c>
      <c r="B10" s="20" t="s">
        <v>112</v>
      </c>
      <c r="C10" s="20" t="s">
        <v>4</v>
      </c>
      <c r="D10" s="20" t="s">
        <v>0</v>
      </c>
      <c r="E10" s="20" t="s">
        <v>0</v>
      </c>
      <c r="F10" s="22">
        <v>0</v>
      </c>
      <c r="G10" s="21">
        <f>G12</f>
        <v>1074004</v>
      </c>
      <c r="H10" s="21">
        <f>H12</f>
        <v>1074004</v>
      </c>
      <c r="I10" s="15"/>
    </row>
    <row r="11" spans="1:9" ht="31.5" outlineLevel="4">
      <c r="A11" s="19" t="s">
        <v>124</v>
      </c>
      <c r="B11" s="20" t="s">
        <v>112</v>
      </c>
      <c r="C11" s="20" t="s">
        <v>4</v>
      </c>
      <c r="D11" s="20" t="s">
        <v>83</v>
      </c>
      <c r="E11" s="20" t="s">
        <v>0</v>
      </c>
      <c r="F11" s="22">
        <v>0</v>
      </c>
      <c r="G11" s="21">
        <f>G12</f>
        <v>1074004</v>
      </c>
      <c r="H11" s="21">
        <f>H12</f>
        <v>1074004</v>
      </c>
      <c r="I11" s="15"/>
    </row>
    <row r="12" spans="1:9" ht="70.5" customHeight="1" outlineLevel="3">
      <c r="A12" s="23" t="s">
        <v>6</v>
      </c>
      <c r="B12" s="20" t="s">
        <v>112</v>
      </c>
      <c r="C12" s="24" t="s">
        <v>4</v>
      </c>
      <c r="D12" s="24" t="s">
        <v>84</v>
      </c>
      <c r="E12" s="24" t="s">
        <v>7</v>
      </c>
      <c r="F12" s="22">
        <v>0</v>
      </c>
      <c r="G12" s="25">
        <v>1074004</v>
      </c>
      <c r="H12" s="25">
        <v>1074004</v>
      </c>
      <c r="I12" s="16"/>
    </row>
    <row r="13" spans="1:9" ht="56.25" customHeight="1" outlineLevel="4">
      <c r="A13" s="19" t="s">
        <v>8</v>
      </c>
      <c r="B13" s="20" t="s">
        <v>112</v>
      </c>
      <c r="C13" s="20" t="s">
        <v>9</v>
      </c>
      <c r="D13" s="20" t="s">
        <v>0</v>
      </c>
      <c r="E13" s="20" t="s">
        <v>0</v>
      </c>
      <c r="F13" s="22">
        <v>0</v>
      </c>
      <c r="G13" s="21">
        <f>G14</f>
        <v>531430</v>
      </c>
      <c r="H13" s="21">
        <f>H14</f>
        <v>531430</v>
      </c>
      <c r="I13" s="15"/>
    </row>
    <row r="14" spans="1:9" ht="31.5" outlineLevel="1">
      <c r="A14" s="19" t="s">
        <v>124</v>
      </c>
      <c r="B14" s="20" t="s">
        <v>112</v>
      </c>
      <c r="C14" s="20" t="s">
        <v>9</v>
      </c>
      <c r="D14" s="20" t="s">
        <v>84</v>
      </c>
      <c r="E14" s="20" t="s">
        <v>0</v>
      </c>
      <c r="F14" s="22">
        <v>0</v>
      </c>
      <c r="G14" s="21">
        <f>G15</f>
        <v>531430</v>
      </c>
      <c r="H14" s="21">
        <f>H15</f>
        <v>531430</v>
      </c>
      <c r="I14" s="15"/>
    </row>
    <row r="15" spans="1:9" ht="66" customHeight="1" outlineLevel="2">
      <c r="A15" s="23" t="s">
        <v>6</v>
      </c>
      <c r="B15" s="20" t="s">
        <v>112</v>
      </c>
      <c r="C15" s="24" t="s">
        <v>9</v>
      </c>
      <c r="D15" s="24" t="s">
        <v>84</v>
      </c>
      <c r="E15" s="24" t="s">
        <v>7</v>
      </c>
      <c r="F15" s="22">
        <v>0</v>
      </c>
      <c r="G15" s="25">
        <v>531430</v>
      </c>
      <c r="H15" s="25">
        <v>531430</v>
      </c>
      <c r="I15" s="16"/>
    </row>
    <row r="16" spans="1:9" ht="63" outlineLevel="2">
      <c r="A16" s="19" t="s">
        <v>13</v>
      </c>
      <c r="B16" s="20" t="s">
        <v>112</v>
      </c>
      <c r="C16" s="20" t="s">
        <v>14</v>
      </c>
      <c r="D16" s="20" t="s">
        <v>0</v>
      </c>
      <c r="E16" s="20" t="s">
        <v>0</v>
      </c>
      <c r="F16" s="21">
        <f>F17+F22</f>
        <v>0</v>
      </c>
      <c r="G16" s="21">
        <f>G17+G22</f>
        <v>6772252</v>
      </c>
      <c r="H16" s="21">
        <f>H17+H22</f>
        <v>6772252</v>
      </c>
      <c r="I16" s="15"/>
    </row>
    <row r="17" spans="1:9" ht="31.5" outlineLevel="3">
      <c r="A17" s="19" t="s">
        <v>124</v>
      </c>
      <c r="B17" s="20" t="s">
        <v>112</v>
      </c>
      <c r="C17" s="20" t="s">
        <v>14</v>
      </c>
      <c r="D17" s="20" t="s">
        <v>83</v>
      </c>
      <c r="E17" s="20" t="s">
        <v>0</v>
      </c>
      <c r="F17" s="21">
        <f>F18+F20+F21+F19</f>
        <v>8000</v>
      </c>
      <c r="G17" s="21">
        <f>G18+G20+G21+G19</f>
        <v>6748152</v>
      </c>
      <c r="H17" s="21">
        <f>H18+H20+H21+H19</f>
        <v>6748152</v>
      </c>
      <c r="I17" s="15"/>
    </row>
    <row r="18" spans="1:9" ht="81" customHeight="1" outlineLevel="3">
      <c r="A18" s="23" t="s">
        <v>6</v>
      </c>
      <c r="B18" s="20" t="s">
        <v>112</v>
      </c>
      <c r="C18" s="24" t="s">
        <v>14</v>
      </c>
      <c r="D18" s="24" t="s">
        <v>84</v>
      </c>
      <c r="E18" s="24" t="s">
        <v>7</v>
      </c>
      <c r="F18" s="22">
        <v>215338</v>
      </c>
      <c r="G18" s="25">
        <v>5320002</v>
      </c>
      <c r="H18" s="25">
        <v>5320002</v>
      </c>
      <c r="I18" s="16"/>
    </row>
    <row r="19" spans="1:9" ht="78.75" outlineLevel="3">
      <c r="A19" s="23" t="s">
        <v>99</v>
      </c>
      <c r="B19" s="20" t="s">
        <v>112</v>
      </c>
      <c r="C19" s="24" t="s">
        <v>14</v>
      </c>
      <c r="D19" s="24" t="s">
        <v>84</v>
      </c>
      <c r="E19" s="24" t="s">
        <v>7</v>
      </c>
      <c r="F19" s="22">
        <v>13000</v>
      </c>
      <c r="G19" s="25">
        <v>40300</v>
      </c>
      <c r="H19" s="25">
        <v>40300</v>
      </c>
      <c r="I19" s="16"/>
    </row>
    <row r="20" spans="1:9" ht="31.5" outlineLevel="3">
      <c r="A20" s="23" t="s">
        <v>108</v>
      </c>
      <c r="B20" s="20" t="s">
        <v>112</v>
      </c>
      <c r="C20" s="24" t="s">
        <v>14</v>
      </c>
      <c r="D20" s="24" t="s">
        <v>83</v>
      </c>
      <c r="E20" s="24" t="s">
        <v>11</v>
      </c>
      <c r="F20" s="22">
        <v>-13200</v>
      </c>
      <c r="G20" s="25">
        <v>14000</v>
      </c>
      <c r="H20" s="25">
        <v>14000</v>
      </c>
      <c r="I20" s="16"/>
    </row>
    <row r="21" spans="1:9" ht="31.5" outlineLevel="2">
      <c r="A21" s="23" t="s">
        <v>10</v>
      </c>
      <c r="B21" s="20" t="s">
        <v>112</v>
      </c>
      <c r="C21" s="24" t="s">
        <v>14</v>
      </c>
      <c r="D21" s="24" t="s">
        <v>83</v>
      </c>
      <c r="E21" s="24" t="s">
        <v>11</v>
      </c>
      <c r="F21" s="22">
        <v>-207138</v>
      </c>
      <c r="G21" s="25">
        <f>1354700+19150</f>
        <v>1373850</v>
      </c>
      <c r="H21" s="25">
        <f>1354700+19150</f>
        <v>1373850</v>
      </c>
      <c r="I21" s="16"/>
    </row>
    <row r="22" spans="1:9" ht="31.5" outlineLevel="3">
      <c r="A22" s="19" t="s">
        <v>76</v>
      </c>
      <c r="B22" s="20" t="s">
        <v>112</v>
      </c>
      <c r="C22" s="20" t="s">
        <v>14</v>
      </c>
      <c r="D22" s="20" t="s">
        <v>85</v>
      </c>
      <c r="E22" s="20" t="s">
        <v>0</v>
      </c>
      <c r="F22" s="22">
        <f>F23</f>
        <v>-8000</v>
      </c>
      <c r="G22" s="21">
        <f>G23</f>
        <v>24100</v>
      </c>
      <c r="H22" s="21">
        <f>H23</f>
        <v>24100</v>
      </c>
      <c r="I22" s="15"/>
    </row>
    <row r="23" spans="1:9" ht="18.75" outlineLevel="1">
      <c r="A23" s="23" t="s">
        <v>125</v>
      </c>
      <c r="B23" s="20" t="s">
        <v>112</v>
      </c>
      <c r="C23" s="24" t="s">
        <v>14</v>
      </c>
      <c r="D23" s="24" t="s">
        <v>85</v>
      </c>
      <c r="E23" s="24" t="s">
        <v>12</v>
      </c>
      <c r="F23" s="22">
        <v>-8000</v>
      </c>
      <c r="G23" s="25">
        <f>43250-19150</f>
        <v>24100</v>
      </c>
      <c r="H23" s="25">
        <v>24100</v>
      </c>
      <c r="I23" s="16"/>
    </row>
    <row r="24" spans="1:9" ht="47.25" outlineLevel="1">
      <c r="A24" s="19" t="s">
        <v>120</v>
      </c>
      <c r="B24" s="20" t="s">
        <v>112</v>
      </c>
      <c r="C24" s="20" t="s">
        <v>117</v>
      </c>
      <c r="D24" s="20"/>
      <c r="E24" s="20"/>
      <c r="F24" s="22"/>
      <c r="G24" s="21">
        <f>G25</f>
        <v>66400</v>
      </c>
      <c r="H24" s="21">
        <f>H25</f>
        <v>66400</v>
      </c>
      <c r="I24" s="16"/>
    </row>
    <row r="25" spans="1:9" ht="31.5" outlineLevel="1">
      <c r="A25" s="19" t="s">
        <v>124</v>
      </c>
      <c r="B25" s="20" t="s">
        <v>112</v>
      </c>
      <c r="C25" s="20" t="s">
        <v>116</v>
      </c>
      <c r="D25" s="20" t="s">
        <v>84</v>
      </c>
      <c r="E25" s="20"/>
      <c r="F25" s="22"/>
      <c r="G25" s="21">
        <f>G26</f>
        <v>66400</v>
      </c>
      <c r="H25" s="21">
        <f>H26</f>
        <v>66400</v>
      </c>
      <c r="I25" s="16"/>
    </row>
    <row r="26" spans="1:9" ht="18.75" outlineLevel="1">
      <c r="A26" s="23" t="s">
        <v>119</v>
      </c>
      <c r="B26" s="20" t="s">
        <v>112</v>
      </c>
      <c r="C26" s="24" t="s">
        <v>117</v>
      </c>
      <c r="D26" s="24" t="s">
        <v>84</v>
      </c>
      <c r="E26" s="24" t="s">
        <v>118</v>
      </c>
      <c r="F26" s="22"/>
      <c r="G26" s="25">
        <v>66400</v>
      </c>
      <c r="H26" s="25">
        <v>66400</v>
      </c>
      <c r="I26" s="16"/>
    </row>
    <row r="27" spans="1:8" ht="18.75" outlineLevel="3">
      <c r="A27" s="19" t="s">
        <v>15</v>
      </c>
      <c r="B27" s="20" t="s">
        <v>112</v>
      </c>
      <c r="C27" s="20" t="s">
        <v>16</v>
      </c>
      <c r="D27" s="20" t="s">
        <v>0</v>
      </c>
      <c r="E27" s="20" t="s">
        <v>0</v>
      </c>
      <c r="F27" s="22">
        <v>0</v>
      </c>
      <c r="G27" s="21">
        <v>100000</v>
      </c>
      <c r="H27" s="21">
        <v>100000</v>
      </c>
    </row>
    <row r="28" spans="1:8" ht="31.5" outlineLevel="3">
      <c r="A28" s="19" t="s">
        <v>76</v>
      </c>
      <c r="B28" s="20" t="s">
        <v>112</v>
      </c>
      <c r="C28" s="20" t="s">
        <v>16</v>
      </c>
      <c r="D28" s="20" t="s">
        <v>86</v>
      </c>
      <c r="E28" s="20" t="s">
        <v>0</v>
      </c>
      <c r="F28" s="22">
        <v>0</v>
      </c>
      <c r="G28" s="21">
        <v>100000</v>
      </c>
      <c r="H28" s="21">
        <v>100000</v>
      </c>
    </row>
    <row r="29" spans="1:8" ht="31.5" outlineLevel="2">
      <c r="A29" s="23" t="s">
        <v>10</v>
      </c>
      <c r="B29" s="20" t="s">
        <v>112</v>
      </c>
      <c r="C29" s="24" t="s">
        <v>16</v>
      </c>
      <c r="D29" s="24" t="s">
        <v>85</v>
      </c>
      <c r="E29" s="24" t="s">
        <v>12</v>
      </c>
      <c r="F29" s="26">
        <v>0</v>
      </c>
      <c r="G29" s="25">
        <v>100000</v>
      </c>
      <c r="H29" s="25">
        <v>100000</v>
      </c>
    </row>
    <row r="30" spans="1:8" ht="24" customHeight="1" outlineLevel="1">
      <c r="A30" s="19" t="s">
        <v>17</v>
      </c>
      <c r="B30" s="20" t="s">
        <v>112</v>
      </c>
      <c r="C30" s="20" t="s">
        <v>18</v>
      </c>
      <c r="D30" s="20" t="s">
        <v>0</v>
      </c>
      <c r="E30" s="20" t="s">
        <v>0</v>
      </c>
      <c r="F30" s="22">
        <f>F31+F33+F37+F35</f>
        <v>434580</v>
      </c>
      <c r="G30" s="22">
        <f>G31+G33+G37+G35</f>
        <v>8761200</v>
      </c>
      <c r="H30" s="22">
        <f>H31+H33+H37+H35</f>
        <v>8761200</v>
      </c>
    </row>
    <row r="31" spans="1:8" s="48" customFormat="1" ht="47.25" hidden="1" outlineLevel="1">
      <c r="A31" s="49" t="s">
        <v>105</v>
      </c>
      <c r="B31" s="45" t="s">
        <v>112</v>
      </c>
      <c r="C31" s="45" t="s">
        <v>18</v>
      </c>
      <c r="D31" s="45" t="s">
        <v>87</v>
      </c>
      <c r="E31" s="45"/>
      <c r="F31" s="50">
        <v>2200</v>
      </c>
      <c r="G31" s="47"/>
      <c r="H31" s="47"/>
    </row>
    <row r="32" spans="1:8" ht="31.5" hidden="1" outlineLevel="1">
      <c r="A32" s="23" t="s">
        <v>10</v>
      </c>
      <c r="B32" s="20" t="s">
        <v>112</v>
      </c>
      <c r="C32" s="24" t="s">
        <v>18</v>
      </c>
      <c r="D32" s="24" t="s">
        <v>87</v>
      </c>
      <c r="E32" s="24" t="s">
        <v>11</v>
      </c>
      <c r="F32" s="26">
        <v>2200</v>
      </c>
      <c r="G32" s="25"/>
      <c r="H32" s="25"/>
    </row>
    <row r="33" spans="1:8" s="48" customFormat="1" ht="47.25" hidden="1" outlineLevel="1">
      <c r="A33" s="49" t="s">
        <v>106</v>
      </c>
      <c r="B33" s="45" t="s">
        <v>112</v>
      </c>
      <c r="C33" s="45" t="s">
        <v>18</v>
      </c>
      <c r="D33" s="45" t="s">
        <v>88</v>
      </c>
      <c r="E33" s="45"/>
      <c r="F33" s="50">
        <v>20000</v>
      </c>
      <c r="G33" s="47"/>
      <c r="H33" s="47"/>
    </row>
    <row r="34" spans="1:8" ht="31.5" hidden="1" outlineLevel="1">
      <c r="A34" s="23" t="s">
        <v>10</v>
      </c>
      <c r="B34" s="20" t="s">
        <v>112</v>
      </c>
      <c r="C34" s="24" t="s">
        <v>18</v>
      </c>
      <c r="D34" s="24" t="s">
        <v>89</v>
      </c>
      <c r="E34" s="24" t="s">
        <v>11</v>
      </c>
      <c r="F34" s="26">
        <v>20000</v>
      </c>
      <c r="G34" s="25"/>
      <c r="H34" s="25"/>
    </row>
    <row r="35" spans="1:8" s="48" customFormat="1" ht="47.25" hidden="1" outlineLevel="1">
      <c r="A35" s="51" t="s">
        <v>109</v>
      </c>
      <c r="B35" s="45" t="s">
        <v>112</v>
      </c>
      <c r="C35" s="45" t="s">
        <v>18</v>
      </c>
      <c r="D35" s="45" t="s">
        <v>96</v>
      </c>
      <c r="E35" s="46"/>
      <c r="F35" s="50">
        <v>5000</v>
      </c>
      <c r="G35" s="47"/>
      <c r="H35" s="47"/>
    </row>
    <row r="36" spans="1:8" ht="31.5" hidden="1" outlineLevel="1">
      <c r="A36" s="23" t="s">
        <v>10</v>
      </c>
      <c r="B36" s="20" t="s">
        <v>112</v>
      </c>
      <c r="C36" s="24" t="s">
        <v>18</v>
      </c>
      <c r="D36" s="24" t="s">
        <v>96</v>
      </c>
      <c r="E36" s="24" t="s">
        <v>11</v>
      </c>
      <c r="F36" s="26">
        <v>5000</v>
      </c>
      <c r="G36" s="25"/>
      <c r="H36" s="25"/>
    </row>
    <row r="37" spans="1:9" ht="31.5" outlineLevel="1">
      <c r="A37" s="19" t="s">
        <v>76</v>
      </c>
      <c r="B37" s="20" t="s">
        <v>112</v>
      </c>
      <c r="C37" s="20" t="s">
        <v>18</v>
      </c>
      <c r="D37" s="20" t="s">
        <v>86</v>
      </c>
      <c r="E37" s="20"/>
      <c r="F37" s="22">
        <f>F38+F39+F40+F41+F42+F43</f>
        <v>407380</v>
      </c>
      <c r="G37" s="22">
        <f>G38+G39+G40+G41+G42+G43</f>
        <v>8761200</v>
      </c>
      <c r="H37" s="22">
        <f>H38+H39+H40+H41+H42+H43</f>
        <v>8761200</v>
      </c>
      <c r="I37" s="9"/>
    </row>
    <row r="38" spans="1:9" ht="78.75" outlineLevel="2">
      <c r="A38" s="23" t="s">
        <v>126</v>
      </c>
      <c r="B38" s="20" t="s">
        <v>112</v>
      </c>
      <c r="C38" s="24" t="s">
        <v>18</v>
      </c>
      <c r="D38" s="24" t="s">
        <v>86</v>
      </c>
      <c r="E38" s="24" t="s">
        <v>7</v>
      </c>
      <c r="F38" s="26">
        <v>1419511</v>
      </c>
      <c r="G38" s="25">
        <v>7178553</v>
      </c>
      <c r="H38" s="25">
        <v>7178553</v>
      </c>
      <c r="I38" s="9"/>
    </row>
    <row r="39" spans="1:8" ht="31.5" outlineLevel="2">
      <c r="A39" s="23" t="s">
        <v>127</v>
      </c>
      <c r="B39" s="20" t="s">
        <v>112</v>
      </c>
      <c r="C39" s="24" t="s">
        <v>18</v>
      </c>
      <c r="D39" s="24" t="s">
        <v>86</v>
      </c>
      <c r="E39" s="24" t="s">
        <v>11</v>
      </c>
      <c r="F39" s="26">
        <v>89499</v>
      </c>
      <c r="G39" s="25">
        <f>1440147+5300</f>
        <v>1445447</v>
      </c>
      <c r="H39" s="25">
        <f>5300+1440147</f>
        <v>1445447</v>
      </c>
    </row>
    <row r="40" spans="1:8" ht="18.75" outlineLevel="2">
      <c r="A40" s="23" t="s">
        <v>128</v>
      </c>
      <c r="B40" s="20" t="s">
        <v>112</v>
      </c>
      <c r="C40" s="24" t="s">
        <v>18</v>
      </c>
      <c r="D40" s="24" t="s">
        <v>86</v>
      </c>
      <c r="E40" s="24" t="s">
        <v>12</v>
      </c>
      <c r="F40" s="26">
        <v>9500</v>
      </c>
      <c r="G40" s="25">
        <v>26000</v>
      </c>
      <c r="H40" s="25">
        <v>26000</v>
      </c>
    </row>
    <row r="41" spans="1:8" ht="31.5" outlineLevel="2">
      <c r="A41" s="23" t="s">
        <v>10</v>
      </c>
      <c r="B41" s="20" t="s">
        <v>112</v>
      </c>
      <c r="C41" s="24" t="s">
        <v>18</v>
      </c>
      <c r="D41" s="24" t="s">
        <v>85</v>
      </c>
      <c r="E41" s="24" t="s">
        <v>11</v>
      </c>
      <c r="F41" s="26">
        <v>-97945</v>
      </c>
      <c r="G41" s="25">
        <v>82200</v>
      </c>
      <c r="H41" s="25">
        <v>82200</v>
      </c>
    </row>
    <row r="42" spans="1:8" ht="18.75" outlineLevel="2">
      <c r="A42" s="23" t="s">
        <v>129</v>
      </c>
      <c r="B42" s="20" t="s">
        <v>112</v>
      </c>
      <c r="C42" s="24" t="s">
        <v>18</v>
      </c>
      <c r="D42" s="24" t="s">
        <v>85</v>
      </c>
      <c r="E42" s="24" t="s">
        <v>12</v>
      </c>
      <c r="F42" s="26">
        <v>-100000</v>
      </c>
      <c r="G42" s="25">
        <v>29000</v>
      </c>
      <c r="H42" s="25">
        <v>29000</v>
      </c>
    </row>
    <row r="43" spans="1:8" ht="18.75" hidden="1" outlineLevel="2">
      <c r="A43" s="23" t="s">
        <v>95</v>
      </c>
      <c r="B43" s="20" t="s">
        <v>112</v>
      </c>
      <c r="C43" s="24" t="s">
        <v>18</v>
      </c>
      <c r="D43" s="24" t="s">
        <v>86</v>
      </c>
      <c r="E43" s="24" t="s">
        <v>12</v>
      </c>
      <c r="F43" s="26">
        <v>-913185</v>
      </c>
      <c r="G43" s="25">
        <v>0</v>
      </c>
      <c r="H43" s="25">
        <v>0</v>
      </c>
    </row>
    <row r="44" spans="1:8" ht="18.75" outlineLevel="3">
      <c r="A44" s="19" t="s">
        <v>22</v>
      </c>
      <c r="B44" s="20" t="s">
        <v>112</v>
      </c>
      <c r="C44" s="20" t="s">
        <v>23</v>
      </c>
      <c r="D44" s="20" t="s">
        <v>0</v>
      </c>
      <c r="E44" s="20" t="s">
        <v>0</v>
      </c>
      <c r="F44" s="22">
        <f aca="true" t="shared" si="0" ref="F44:H45">F45</f>
        <v>75700</v>
      </c>
      <c r="G44" s="21">
        <f t="shared" si="0"/>
        <v>763500</v>
      </c>
      <c r="H44" s="21">
        <f t="shared" si="0"/>
        <v>788200</v>
      </c>
    </row>
    <row r="45" spans="1:8" ht="18.75" outlineLevel="3">
      <c r="A45" s="19" t="s">
        <v>24</v>
      </c>
      <c r="B45" s="20" t="s">
        <v>112</v>
      </c>
      <c r="C45" s="20" t="s">
        <v>25</v>
      </c>
      <c r="D45" s="20" t="s">
        <v>0</v>
      </c>
      <c r="E45" s="20" t="s">
        <v>0</v>
      </c>
      <c r="F45" s="22">
        <f t="shared" si="0"/>
        <v>75700</v>
      </c>
      <c r="G45" s="21">
        <f t="shared" si="0"/>
        <v>763500</v>
      </c>
      <c r="H45" s="21">
        <f t="shared" si="0"/>
        <v>788200</v>
      </c>
    </row>
    <row r="46" spans="1:8" ht="31.5" outlineLevel="2">
      <c r="A46" s="19" t="s">
        <v>76</v>
      </c>
      <c r="B46" s="20" t="s">
        <v>112</v>
      </c>
      <c r="C46" s="20" t="s">
        <v>25</v>
      </c>
      <c r="D46" s="20" t="s">
        <v>86</v>
      </c>
      <c r="E46" s="20" t="s">
        <v>0</v>
      </c>
      <c r="F46" s="22">
        <f>F47+F48</f>
        <v>75700</v>
      </c>
      <c r="G46" s="21">
        <f>G47+G48</f>
        <v>763500</v>
      </c>
      <c r="H46" s="21">
        <f>H47+H48</f>
        <v>788200</v>
      </c>
    </row>
    <row r="47" spans="1:8" ht="71.25" customHeight="1" outlineLevel="3">
      <c r="A47" s="23" t="s">
        <v>6</v>
      </c>
      <c r="B47" s="20" t="s">
        <v>112</v>
      </c>
      <c r="C47" s="24" t="s">
        <v>25</v>
      </c>
      <c r="D47" s="24" t="s">
        <v>85</v>
      </c>
      <c r="E47" s="24" t="s">
        <v>7</v>
      </c>
      <c r="F47" s="26">
        <v>73606</v>
      </c>
      <c r="G47" s="25">
        <v>736692</v>
      </c>
      <c r="H47" s="25">
        <v>736692</v>
      </c>
    </row>
    <row r="48" spans="1:8" ht="32.25" customHeight="1" outlineLevel="2">
      <c r="A48" s="23" t="s">
        <v>10</v>
      </c>
      <c r="B48" s="20" t="s">
        <v>112</v>
      </c>
      <c r="C48" s="24" t="s">
        <v>25</v>
      </c>
      <c r="D48" s="24" t="s">
        <v>86</v>
      </c>
      <c r="E48" s="24" t="s">
        <v>11</v>
      </c>
      <c r="F48" s="26">
        <v>2094</v>
      </c>
      <c r="G48" s="25">
        <v>26808</v>
      </c>
      <c r="H48" s="25">
        <v>51508</v>
      </c>
    </row>
    <row r="49" spans="1:9" ht="34.5" customHeight="1" outlineLevel="3">
      <c r="A49" s="19" t="s">
        <v>26</v>
      </c>
      <c r="B49" s="20" t="s">
        <v>112</v>
      </c>
      <c r="C49" s="20" t="s">
        <v>27</v>
      </c>
      <c r="D49" s="20" t="s">
        <v>0</v>
      </c>
      <c r="E49" s="20" t="s">
        <v>0</v>
      </c>
      <c r="F49" s="22">
        <f>F50+F54</f>
        <v>-100000</v>
      </c>
      <c r="G49" s="21">
        <f>G50+G54</f>
        <v>211040</v>
      </c>
      <c r="H49" s="21">
        <f>H50+H54</f>
        <v>211040</v>
      </c>
      <c r="I49" s="9"/>
    </row>
    <row r="50" spans="1:8" ht="47.25" outlineLevel="1">
      <c r="A50" s="19" t="s">
        <v>28</v>
      </c>
      <c r="B50" s="20" t="s">
        <v>112</v>
      </c>
      <c r="C50" s="20" t="s">
        <v>29</v>
      </c>
      <c r="D50" s="20" t="s">
        <v>0</v>
      </c>
      <c r="E50" s="20" t="s">
        <v>0</v>
      </c>
      <c r="F50" s="22">
        <f>F51</f>
        <v>0</v>
      </c>
      <c r="G50" s="22">
        <f>G51</f>
        <v>15000</v>
      </c>
      <c r="H50" s="22">
        <f>H51</f>
        <v>15000</v>
      </c>
    </row>
    <row r="51" spans="1:8" s="48" customFormat="1" ht="31.5" outlineLevel="2">
      <c r="A51" s="19" t="s">
        <v>76</v>
      </c>
      <c r="B51" s="20" t="s">
        <v>112</v>
      </c>
      <c r="C51" s="20" t="s">
        <v>29</v>
      </c>
      <c r="D51" s="20" t="s">
        <v>85</v>
      </c>
      <c r="E51" s="24"/>
      <c r="F51" s="26">
        <v>0</v>
      </c>
      <c r="G51" s="25">
        <f>G52+G53</f>
        <v>15000</v>
      </c>
      <c r="H51" s="25">
        <f>H52+H53</f>
        <v>15000</v>
      </c>
    </row>
    <row r="52" spans="1:8" ht="31.5" outlineLevel="2">
      <c r="A52" s="52" t="s">
        <v>10</v>
      </c>
      <c r="B52" s="20" t="s">
        <v>112</v>
      </c>
      <c r="C52" s="20" t="s">
        <v>29</v>
      </c>
      <c r="D52" s="20" t="s">
        <v>85</v>
      </c>
      <c r="E52" s="24" t="s">
        <v>11</v>
      </c>
      <c r="F52" s="26">
        <v>0</v>
      </c>
      <c r="G52" s="25">
        <v>5000</v>
      </c>
      <c r="H52" s="25">
        <v>5000</v>
      </c>
    </row>
    <row r="53" spans="1:8" ht="18.75" outlineLevel="2">
      <c r="A53" s="52" t="s">
        <v>145</v>
      </c>
      <c r="B53" s="20" t="s">
        <v>112</v>
      </c>
      <c r="C53" s="20" t="s">
        <v>29</v>
      </c>
      <c r="D53" s="20" t="s">
        <v>85</v>
      </c>
      <c r="E53" s="24" t="s">
        <v>21</v>
      </c>
      <c r="F53" s="26">
        <v>0</v>
      </c>
      <c r="G53" s="25">
        <v>10000</v>
      </c>
      <c r="H53" s="25">
        <v>10000</v>
      </c>
    </row>
    <row r="54" spans="1:8" ht="18.75" outlineLevel="2">
      <c r="A54" s="19" t="s">
        <v>30</v>
      </c>
      <c r="B54" s="20" t="s">
        <v>112</v>
      </c>
      <c r="C54" s="20" t="s">
        <v>31</v>
      </c>
      <c r="D54" s="20" t="s">
        <v>0</v>
      </c>
      <c r="E54" s="20" t="s">
        <v>0</v>
      </c>
      <c r="F54" s="21">
        <f>F55</f>
        <v>-100000</v>
      </c>
      <c r="G54" s="21">
        <f>G55</f>
        <v>196040</v>
      </c>
      <c r="H54" s="21">
        <f>H55</f>
        <v>196040</v>
      </c>
    </row>
    <row r="55" spans="1:8" ht="31.5" outlineLevel="2">
      <c r="A55" s="19" t="s">
        <v>76</v>
      </c>
      <c r="B55" s="20" t="s">
        <v>112</v>
      </c>
      <c r="C55" s="20" t="s">
        <v>31</v>
      </c>
      <c r="D55" s="20" t="s">
        <v>85</v>
      </c>
      <c r="E55" s="24"/>
      <c r="F55" s="22">
        <f>F56+F57</f>
        <v>-100000</v>
      </c>
      <c r="G55" s="21">
        <f>G57</f>
        <v>196040</v>
      </c>
      <c r="H55" s="21">
        <f>H56+H57</f>
        <v>196040</v>
      </c>
    </row>
    <row r="56" spans="1:8" ht="31.5" hidden="1" outlineLevel="2">
      <c r="A56" s="23" t="s">
        <v>10</v>
      </c>
      <c r="B56" s="24" t="s">
        <v>112</v>
      </c>
      <c r="C56" s="24" t="s">
        <v>31</v>
      </c>
      <c r="D56" s="24" t="s">
        <v>85</v>
      </c>
      <c r="E56" s="24" t="s">
        <v>11</v>
      </c>
      <c r="F56" s="26">
        <v>100000</v>
      </c>
      <c r="G56" s="25">
        <v>25000</v>
      </c>
      <c r="H56" s="25">
        <v>0</v>
      </c>
    </row>
    <row r="57" spans="1:8" ht="31.5" outlineLevel="2">
      <c r="A57" s="27" t="s">
        <v>78</v>
      </c>
      <c r="B57" s="20" t="s">
        <v>112</v>
      </c>
      <c r="C57" s="24" t="s">
        <v>31</v>
      </c>
      <c r="D57" s="24" t="s">
        <v>85</v>
      </c>
      <c r="E57" s="24" t="s">
        <v>19</v>
      </c>
      <c r="F57" s="26">
        <v>-200000</v>
      </c>
      <c r="G57" s="25">
        <v>196040</v>
      </c>
      <c r="H57" s="25">
        <v>196040</v>
      </c>
    </row>
    <row r="58" spans="1:8" ht="18.75" outlineLevel="2" collapsed="1">
      <c r="A58" s="19" t="s">
        <v>32</v>
      </c>
      <c r="B58" s="20" t="s">
        <v>112</v>
      </c>
      <c r="C58" s="20" t="s">
        <v>33</v>
      </c>
      <c r="D58" s="20"/>
      <c r="E58" s="20"/>
      <c r="F58" s="22">
        <f>F59+F64+F72</f>
        <v>1892168</v>
      </c>
      <c r="G58" s="21">
        <f>G64+G72</f>
        <v>9500600</v>
      </c>
      <c r="H58" s="21">
        <f>H64+H72</f>
        <v>9595100</v>
      </c>
    </row>
    <row r="59" spans="1:8" ht="18.75" hidden="1" outlineLevel="3">
      <c r="A59" s="19" t="s">
        <v>34</v>
      </c>
      <c r="B59" s="20" t="s">
        <v>112</v>
      </c>
      <c r="C59" s="20" t="s">
        <v>35</v>
      </c>
      <c r="D59" s="20" t="s">
        <v>0</v>
      </c>
      <c r="E59" s="20" t="s">
        <v>0</v>
      </c>
      <c r="F59" s="21">
        <f>F60+F62</f>
        <v>0</v>
      </c>
      <c r="G59" s="21">
        <f>G60+G62</f>
        <v>0</v>
      </c>
      <c r="H59" s="21">
        <f>H60+H62</f>
        <v>0</v>
      </c>
    </row>
    <row r="60" spans="1:8" ht="102.75" customHeight="1" hidden="1" outlineLevel="3">
      <c r="A60" s="19" t="s">
        <v>97</v>
      </c>
      <c r="B60" s="20" t="s">
        <v>112</v>
      </c>
      <c r="C60" s="20" t="s">
        <v>35</v>
      </c>
      <c r="D60" s="20" t="s">
        <v>90</v>
      </c>
      <c r="E60" s="24"/>
      <c r="F60" s="26">
        <v>-300000</v>
      </c>
      <c r="G60" s="21">
        <f>G61</f>
        <v>0</v>
      </c>
      <c r="H60" s="21">
        <f>H61</f>
        <v>0</v>
      </c>
    </row>
    <row r="61" spans="1:8" ht="31.5" hidden="1" outlineLevel="3">
      <c r="A61" s="23" t="s">
        <v>10</v>
      </c>
      <c r="B61" s="20" t="s">
        <v>112</v>
      </c>
      <c r="C61" s="24" t="s">
        <v>35</v>
      </c>
      <c r="D61" s="24" t="s">
        <v>90</v>
      </c>
      <c r="E61" s="24" t="s">
        <v>11</v>
      </c>
      <c r="F61" s="26">
        <v>-300000</v>
      </c>
      <c r="G61" s="25">
        <v>0</v>
      </c>
      <c r="H61" s="25">
        <v>0</v>
      </c>
    </row>
    <row r="62" spans="1:8" ht="31.5" hidden="1" outlineLevel="3">
      <c r="A62" s="19" t="s">
        <v>76</v>
      </c>
      <c r="B62" s="20" t="s">
        <v>112</v>
      </c>
      <c r="C62" s="24" t="s">
        <v>35</v>
      </c>
      <c r="D62" s="24" t="s">
        <v>85</v>
      </c>
      <c r="E62" s="24"/>
      <c r="F62" s="26">
        <v>300000</v>
      </c>
      <c r="G62" s="25">
        <v>0</v>
      </c>
      <c r="H62" s="25">
        <v>0</v>
      </c>
    </row>
    <row r="63" spans="1:8" ht="31.5" hidden="1" outlineLevel="3">
      <c r="A63" s="23" t="s">
        <v>10</v>
      </c>
      <c r="B63" s="20" t="s">
        <v>112</v>
      </c>
      <c r="C63" s="24" t="s">
        <v>35</v>
      </c>
      <c r="D63" s="24" t="s">
        <v>85</v>
      </c>
      <c r="E63" s="24" t="s">
        <v>11</v>
      </c>
      <c r="F63" s="26">
        <v>300000</v>
      </c>
      <c r="G63" s="25">
        <v>0</v>
      </c>
      <c r="H63" s="25">
        <v>0</v>
      </c>
    </row>
    <row r="64" spans="1:8" ht="21" customHeight="1" outlineLevel="1" collapsed="1">
      <c r="A64" s="19" t="s">
        <v>36</v>
      </c>
      <c r="B64" s="20" t="s">
        <v>112</v>
      </c>
      <c r="C64" s="20" t="s">
        <v>37</v>
      </c>
      <c r="D64" s="20" t="s">
        <v>0</v>
      </c>
      <c r="E64" s="20" t="s">
        <v>0</v>
      </c>
      <c r="F64" s="22">
        <f>F65+F67</f>
        <v>1892168</v>
      </c>
      <c r="G64" s="22">
        <f>G67+G69</f>
        <v>8930600</v>
      </c>
      <c r="H64" s="22">
        <f>H67+H69</f>
        <v>9025100</v>
      </c>
    </row>
    <row r="65" spans="1:8" ht="93.75" customHeight="1" hidden="1" outlineLevel="2">
      <c r="A65" s="19" t="s">
        <v>97</v>
      </c>
      <c r="B65" s="20" t="s">
        <v>112</v>
      </c>
      <c r="C65" s="20" t="s">
        <v>37</v>
      </c>
      <c r="D65" s="20" t="s">
        <v>90</v>
      </c>
      <c r="E65" s="24"/>
      <c r="F65" s="22">
        <v>2200000</v>
      </c>
      <c r="G65" s="21">
        <f>G66</f>
        <v>0</v>
      </c>
      <c r="H65" s="21">
        <f>H66</f>
        <v>0</v>
      </c>
    </row>
    <row r="66" spans="1:8" ht="31.5" hidden="1" outlineLevel="2">
      <c r="A66" s="23" t="s">
        <v>10</v>
      </c>
      <c r="B66" s="20" t="s">
        <v>112</v>
      </c>
      <c r="C66" s="20" t="s">
        <v>37</v>
      </c>
      <c r="D66" s="20" t="s">
        <v>90</v>
      </c>
      <c r="E66" s="24" t="s">
        <v>11</v>
      </c>
      <c r="F66" s="26">
        <v>2200000</v>
      </c>
      <c r="G66" s="25">
        <v>0</v>
      </c>
      <c r="H66" s="25">
        <v>0</v>
      </c>
    </row>
    <row r="67" spans="1:8" s="48" customFormat="1" ht="78.75" outlineLevel="3">
      <c r="A67" s="53" t="s">
        <v>144</v>
      </c>
      <c r="B67" s="20" t="s">
        <v>112</v>
      </c>
      <c r="C67" s="20" t="s">
        <v>37</v>
      </c>
      <c r="D67" s="20" t="s">
        <v>130</v>
      </c>
      <c r="E67" s="24"/>
      <c r="F67" s="21">
        <f>F68+F71+F70</f>
        <v>-307832</v>
      </c>
      <c r="G67" s="21">
        <f>G68</f>
        <v>3600000</v>
      </c>
      <c r="H67" s="21">
        <f>H68</f>
        <v>3600000</v>
      </c>
    </row>
    <row r="68" spans="1:8" ht="31.5" outlineLevel="3">
      <c r="A68" s="42" t="s">
        <v>10</v>
      </c>
      <c r="B68" s="20" t="s">
        <v>112</v>
      </c>
      <c r="C68" s="24" t="s">
        <v>37</v>
      </c>
      <c r="D68" s="24" t="s">
        <v>130</v>
      </c>
      <c r="E68" s="24" t="s">
        <v>11</v>
      </c>
      <c r="F68" s="26">
        <v>2312318</v>
      </c>
      <c r="G68" s="25">
        <v>3600000</v>
      </c>
      <c r="H68" s="25">
        <v>3600000</v>
      </c>
    </row>
    <row r="69" spans="1:8" ht="31.5" outlineLevel="3">
      <c r="A69" s="19" t="s">
        <v>76</v>
      </c>
      <c r="B69" s="20" t="s">
        <v>112</v>
      </c>
      <c r="C69" s="24" t="s">
        <v>37</v>
      </c>
      <c r="D69" s="24" t="s">
        <v>85</v>
      </c>
      <c r="E69" s="24"/>
      <c r="F69" s="26"/>
      <c r="G69" s="21">
        <f>G70+G71</f>
        <v>5330600</v>
      </c>
      <c r="H69" s="21">
        <f>H70+H71</f>
        <v>5425100</v>
      </c>
    </row>
    <row r="70" spans="1:8" ht="31.5" outlineLevel="3">
      <c r="A70" s="23" t="s">
        <v>98</v>
      </c>
      <c r="B70" s="20" t="s">
        <v>112</v>
      </c>
      <c r="C70" s="24" t="s">
        <v>37</v>
      </c>
      <c r="D70" s="24" t="s">
        <v>86</v>
      </c>
      <c r="E70" s="24" t="s">
        <v>11</v>
      </c>
      <c r="F70" s="26">
        <v>279850</v>
      </c>
      <c r="G70" s="25">
        <v>1056800</v>
      </c>
      <c r="H70" s="25">
        <v>1151300</v>
      </c>
    </row>
    <row r="71" spans="1:8" ht="31.5" outlineLevel="1">
      <c r="A71" s="27" t="s">
        <v>78</v>
      </c>
      <c r="B71" s="20" t="s">
        <v>112</v>
      </c>
      <c r="C71" s="24" t="s">
        <v>37</v>
      </c>
      <c r="D71" s="24" t="s">
        <v>86</v>
      </c>
      <c r="E71" s="24" t="s">
        <v>19</v>
      </c>
      <c r="F71" s="26">
        <v>-2900000</v>
      </c>
      <c r="G71" s="25">
        <v>4273800</v>
      </c>
      <c r="H71" s="25">
        <v>4273800</v>
      </c>
    </row>
    <row r="72" spans="1:8" ht="18.75" outlineLevel="2">
      <c r="A72" s="19" t="s">
        <v>38</v>
      </c>
      <c r="B72" s="20" t="s">
        <v>112</v>
      </c>
      <c r="C72" s="20" t="s">
        <v>39</v>
      </c>
      <c r="D72" s="20" t="s">
        <v>0</v>
      </c>
      <c r="E72" s="20" t="s">
        <v>0</v>
      </c>
      <c r="F72" s="22">
        <f aca="true" t="shared" si="1" ref="F72:H73">F73</f>
        <v>0</v>
      </c>
      <c r="G72" s="21">
        <f t="shared" si="1"/>
        <v>570000</v>
      </c>
      <c r="H72" s="21">
        <f t="shared" si="1"/>
        <v>570000</v>
      </c>
    </row>
    <row r="73" spans="1:8" ht="31.5" outlineLevel="3">
      <c r="A73" s="19" t="s">
        <v>76</v>
      </c>
      <c r="B73" s="20" t="s">
        <v>112</v>
      </c>
      <c r="C73" s="20" t="s">
        <v>39</v>
      </c>
      <c r="D73" s="20" t="s">
        <v>86</v>
      </c>
      <c r="E73" s="20" t="s">
        <v>0</v>
      </c>
      <c r="F73" s="22">
        <f t="shared" si="1"/>
        <v>0</v>
      </c>
      <c r="G73" s="21">
        <f t="shared" si="1"/>
        <v>570000</v>
      </c>
      <c r="H73" s="21">
        <f t="shared" si="1"/>
        <v>570000</v>
      </c>
    </row>
    <row r="74" spans="1:8" ht="31.5" outlineLevel="3">
      <c r="A74" s="23" t="s">
        <v>10</v>
      </c>
      <c r="B74" s="20" t="s">
        <v>112</v>
      </c>
      <c r="C74" s="24" t="s">
        <v>39</v>
      </c>
      <c r="D74" s="24" t="s">
        <v>86</v>
      </c>
      <c r="E74" s="24" t="s">
        <v>11</v>
      </c>
      <c r="F74" s="26">
        <v>0</v>
      </c>
      <c r="G74" s="25">
        <v>570000</v>
      </c>
      <c r="H74" s="25">
        <v>570000</v>
      </c>
    </row>
    <row r="75" spans="1:8" ht="18.75" outlineLevel="2">
      <c r="A75" s="19" t="s">
        <v>40</v>
      </c>
      <c r="B75" s="20" t="s">
        <v>112</v>
      </c>
      <c r="C75" s="20" t="s">
        <v>41</v>
      </c>
      <c r="D75" s="20" t="s">
        <v>0</v>
      </c>
      <c r="E75" s="20" t="s">
        <v>0</v>
      </c>
      <c r="F75" s="21">
        <f>F76+F79+F86</f>
        <v>332543</v>
      </c>
      <c r="G75" s="21">
        <f>G76+G79+G86</f>
        <v>10903060</v>
      </c>
      <c r="H75" s="21">
        <f>H76+H79+H86</f>
        <v>11230560</v>
      </c>
    </row>
    <row r="76" spans="1:8" ht="18.75" outlineLevel="3">
      <c r="A76" s="19" t="s">
        <v>42</v>
      </c>
      <c r="B76" s="20" t="s">
        <v>112</v>
      </c>
      <c r="C76" s="20" t="s">
        <v>43</v>
      </c>
      <c r="D76" s="20" t="s">
        <v>0</v>
      </c>
      <c r="E76" s="20" t="s">
        <v>0</v>
      </c>
      <c r="F76" s="22">
        <v>0</v>
      </c>
      <c r="G76" s="22">
        <f>G77</f>
        <v>150000</v>
      </c>
      <c r="H76" s="22">
        <f>H77</f>
        <v>150000</v>
      </c>
    </row>
    <row r="77" spans="1:8" ht="31.5" outlineLevel="3">
      <c r="A77" s="19" t="s">
        <v>76</v>
      </c>
      <c r="B77" s="20" t="s">
        <v>112</v>
      </c>
      <c r="C77" s="20" t="s">
        <v>43</v>
      </c>
      <c r="D77" s="20" t="s">
        <v>85</v>
      </c>
      <c r="E77" s="20"/>
      <c r="F77" s="22">
        <v>0</v>
      </c>
      <c r="G77" s="22">
        <f>G78</f>
        <v>150000</v>
      </c>
      <c r="H77" s="22">
        <f>H78</f>
        <v>150000</v>
      </c>
    </row>
    <row r="78" spans="1:8" ht="31.5" outlineLevel="3">
      <c r="A78" s="23" t="s">
        <v>10</v>
      </c>
      <c r="B78" s="20" t="s">
        <v>112</v>
      </c>
      <c r="C78" s="24" t="s">
        <v>43</v>
      </c>
      <c r="D78" s="24" t="s">
        <v>86</v>
      </c>
      <c r="E78" s="24" t="s">
        <v>11</v>
      </c>
      <c r="F78" s="26">
        <v>0</v>
      </c>
      <c r="G78" s="25">
        <v>150000</v>
      </c>
      <c r="H78" s="25">
        <v>150000</v>
      </c>
    </row>
    <row r="79" spans="1:8" ht="18.75" outlineLevel="3">
      <c r="A79" s="19" t="s">
        <v>44</v>
      </c>
      <c r="B79" s="20" t="s">
        <v>112</v>
      </c>
      <c r="C79" s="20" t="s">
        <v>45</v>
      </c>
      <c r="D79" s="20" t="s">
        <v>0</v>
      </c>
      <c r="E79" s="20" t="s">
        <v>0</v>
      </c>
      <c r="F79" s="22">
        <f>F82+F81</f>
        <v>-200000</v>
      </c>
      <c r="G79" s="22">
        <f>G82+G81</f>
        <v>1575000</v>
      </c>
      <c r="H79" s="22">
        <f>H82+H81</f>
        <v>1575000</v>
      </c>
    </row>
    <row r="80" spans="1:8" s="48" customFormat="1" ht="51" customHeight="1" outlineLevel="2">
      <c r="A80" s="19" t="s">
        <v>115</v>
      </c>
      <c r="B80" s="20" t="s">
        <v>112</v>
      </c>
      <c r="C80" s="20" t="s">
        <v>45</v>
      </c>
      <c r="D80" s="20" t="s">
        <v>93</v>
      </c>
      <c r="E80" s="20"/>
      <c r="F80" s="22">
        <f>F81</f>
        <v>750000</v>
      </c>
      <c r="G80" s="21">
        <f>G81</f>
        <v>1500000</v>
      </c>
      <c r="H80" s="21">
        <f>H81</f>
        <v>1500000</v>
      </c>
    </row>
    <row r="81" spans="1:8" ht="31.5" outlineLevel="2">
      <c r="A81" s="23" t="s">
        <v>10</v>
      </c>
      <c r="B81" s="20" t="s">
        <v>112</v>
      </c>
      <c r="C81" s="24" t="s">
        <v>45</v>
      </c>
      <c r="D81" s="24" t="s">
        <v>93</v>
      </c>
      <c r="E81" s="24" t="s">
        <v>11</v>
      </c>
      <c r="F81" s="26">
        <v>750000</v>
      </c>
      <c r="G81" s="25">
        <v>1500000</v>
      </c>
      <c r="H81" s="25">
        <v>1500000</v>
      </c>
    </row>
    <row r="82" spans="1:8" ht="31.5" outlineLevel="3">
      <c r="A82" s="19" t="s">
        <v>76</v>
      </c>
      <c r="B82" s="20" t="s">
        <v>112</v>
      </c>
      <c r="C82" s="20" t="s">
        <v>45</v>
      </c>
      <c r="D82" s="20" t="s">
        <v>85</v>
      </c>
      <c r="E82" s="20" t="s">
        <v>0</v>
      </c>
      <c r="F82" s="22">
        <f>F83+F85</f>
        <v>-950000</v>
      </c>
      <c r="G82" s="21">
        <f>G83+G85+G84</f>
        <v>75000</v>
      </c>
      <c r="H82" s="21">
        <f>H83+H85+H84</f>
        <v>75000</v>
      </c>
    </row>
    <row r="83" spans="1:8" ht="31.5" outlineLevel="3">
      <c r="A83" s="23" t="s">
        <v>10</v>
      </c>
      <c r="B83" s="20" t="s">
        <v>112</v>
      </c>
      <c r="C83" s="24" t="s">
        <v>45</v>
      </c>
      <c r="D83" s="24" t="s">
        <v>86</v>
      </c>
      <c r="E83" s="24" t="s">
        <v>11</v>
      </c>
      <c r="F83" s="26">
        <v>-660000</v>
      </c>
      <c r="G83" s="25">
        <v>45000</v>
      </c>
      <c r="H83" s="25">
        <v>45000</v>
      </c>
    </row>
    <row r="84" spans="1:8" ht="18.75" outlineLevel="3">
      <c r="A84" s="23" t="s">
        <v>147</v>
      </c>
      <c r="B84" s="20" t="s">
        <v>112</v>
      </c>
      <c r="C84" s="24" t="s">
        <v>45</v>
      </c>
      <c r="D84" s="24" t="s">
        <v>85</v>
      </c>
      <c r="E84" s="24" t="s">
        <v>118</v>
      </c>
      <c r="F84" s="26"/>
      <c r="G84" s="25">
        <v>10013.9</v>
      </c>
      <c r="H84" s="25">
        <v>10013.9</v>
      </c>
    </row>
    <row r="85" spans="1:8" ht="18.75" outlineLevel="3">
      <c r="A85" s="23" t="s">
        <v>77</v>
      </c>
      <c r="B85" s="20" t="s">
        <v>112</v>
      </c>
      <c r="C85" s="24" t="s">
        <v>45</v>
      </c>
      <c r="D85" s="24" t="s">
        <v>86</v>
      </c>
      <c r="E85" s="24" t="s">
        <v>12</v>
      </c>
      <c r="F85" s="26">
        <v>-290000</v>
      </c>
      <c r="G85" s="25">
        <f>30000-10013.9</f>
        <v>19986.1</v>
      </c>
      <c r="H85" s="25">
        <f>30000-10013.9</f>
        <v>19986.1</v>
      </c>
    </row>
    <row r="86" spans="1:8" ht="18.75" outlineLevel="3">
      <c r="A86" s="19" t="s">
        <v>72</v>
      </c>
      <c r="B86" s="20" t="s">
        <v>112</v>
      </c>
      <c r="C86" s="20" t="s">
        <v>73</v>
      </c>
      <c r="D86" s="20" t="s">
        <v>0</v>
      </c>
      <c r="E86" s="20" t="s">
        <v>0</v>
      </c>
      <c r="F86" s="22">
        <f>F91+F89</f>
        <v>532543</v>
      </c>
      <c r="G86" s="22">
        <f>G87+G89+G91</f>
        <v>9178060</v>
      </c>
      <c r="H86" s="22">
        <f>H87+H89+H91</f>
        <v>9505560</v>
      </c>
    </row>
    <row r="87" spans="1:8" s="48" customFormat="1" ht="63" hidden="1" outlineLevel="3">
      <c r="A87" s="44" t="s">
        <v>132</v>
      </c>
      <c r="B87" s="45" t="s">
        <v>112</v>
      </c>
      <c r="C87" s="45" t="s">
        <v>73</v>
      </c>
      <c r="D87" s="45" t="s">
        <v>131</v>
      </c>
      <c r="E87" s="45"/>
      <c r="F87" s="50"/>
      <c r="G87" s="50"/>
      <c r="H87" s="50"/>
    </row>
    <row r="88" spans="1:8" ht="31.5" hidden="1" outlineLevel="3">
      <c r="A88" s="42" t="s">
        <v>10</v>
      </c>
      <c r="B88" s="20" t="s">
        <v>112</v>
      </c>
      <c r="C88" s="20" t="s">
        <v>73</v>
      </c>
      <c r="D88" s="20" t="s">
        <v>131</v>
      </c>
      <c r="E88" s="20" t="s">
        <v>11</v>
      </c>
      <c r="F88" s="22"/>
      <c r="G88" s="22"/>
      <c r="H88" s="22"/>
    </row>
    <row r="89" spans="1:8" s="48" customFormat="1" ht="31.5" outlineLevel="3">
      <c r="A89" s="19" t="s">
        <v>101</v>
      </c>
      <c r="B89" s="20" t="s">
        <v>112</v>
      </c>
      <c r="C89" s="20" t="s">
        <v>73</v>
      </c>
      <c r="D89" s="20" t="s">
        <v>100</v>
      </c>
      <c r="E89" s="20"/>
      <c r="F89" s="22">
        <v>10000</v>
      </c>
      <c r="G89" s="21">
        <f>G90</f>
        <v>300000</v>
      </c>
      <c r="H89" s="21">
        <f>H90</f>
        <v>300000</v>
      </c>
    </row>
    <row r="90" spans="1:8" ht="31.5" outlineLevel="3">
      <c r="A90" s="23" t="s">
        <v>10</v>
      </c>
      <c r="B90" s="20" t="s">
        <v>112</v>
      </c>
      <c r="C90" s="24" t="s">
        <v>73</v>
      </c>
      <c r="D90" s="24" t="s">
        <v>100</v>
      </c>
      <c r="E90" s="24" t="s">
        <v>11</v>
      </c>
      <c r="F90" s="26">
        <v>10000</v>
      </c>
      <c r="G90" s="25">
        <v>300000</v>
      </c>
      <c r="H90" s="25">
        <v>300000</v>
      </c>
    </row>
    <row r="91" spans="1:8" ht="31.5" outlineLevel="3">
      <c r="A91" s="19" t="s">
        <v>76</v>
      </c>
      <c r="B91" s="20" t="s">
        <v>112</v>
      </c>
      <c r="C91" s="20" t="s">
        <v>73</v>
      </c>
      <c r="D91" s="20" t="s">
        <v>86</v>
      </c>
      <c r="E91" s="20" t="s">
        <v>0</v>
      </c>
      <c r="F91" s="22">
        <f>F93+F95+F96</f>
        <v>522543</v>
      </c>
      <c r="G91" s="28">
        <f>G93+G94+G95+G96</f>
        <v>8878060</v>
      </c>
      <c r="H91" s="28">
        <f>H93+H94+H95+H96</f>
        <v>9205560</v>
      </c>
    </row>
    <row r="92" spans="1:8" ht="78.75" hidden="1">
      <c r="A92" s="23" t="s">
        <v>6</v>
      </c>
      <c r="B92" s="20" t="s">
        <v>112</v>
      </c>
      <c r="C92" s="24" t="s">
        <v>46</v>
      </c>
      <c r="D92" s="24" t="s">
        <v>5</v>
      </c>
      <c r="E92" s="24" t="s">
        <v>7</v>
      </c>
      <c r="F92" s="26"/>
      <c r="G92" s="25"/>
      <c r="H92" s="25"/>
    </row>
    <row r="93" spans="1:8" ht="31.5">
      <c r="A93" s="23" t="s">
        <v>10</v>
      </c>
      <c r="B93" s="20" t="s">
        <v>112</v>
      </c>
      <c r="C93" s="24" t="s">
        <v>73</v>
      </c>
      <c r="D93" s="24" t="s">
        <v>86</v>
      </c>
      <c r="E93" s="24" t="s">
        <v>11</v>
      </c>
      <c r="F93" s="26">
        <v>4743215</v>
      </c>
      <c r="G93" s="25">
        <v>2804900</v>
      </c>
      <c r="H93" s="25">
        <v>3132400</v>
      </c>
    </row>
    <row r="94" spans="1:8" ht="31.5">
      <c r="A94" s="23" t="s">
        <v>133</v>
      </c>
      <c r="B94" s="20" t="s">
        <v>112</v>
      </c>
      <c r="C94" s="24" t="s">
        <v>73</v>
      </c>
      <c r="D94" s="24" t="s">
        <v>86</v>
      </c>
      <c r="E94" s="24" t="s">
        <v>11</v>
      </c>
      <c r="F94" s="26">
        <v>4743215</v>
      </c>
      <c r="G94" s="25">
        <v>180000</v>
      </c>
      <c r="H94" s="25">
        <v>180000</v>
      </c>
    </row>
    <row r="95" spans="1:8" ht="18.75" outlineLevel="1">
      <c r="A95" s="23" t="s">
        <v>134</v>
      </c>
      <c r="B95" s="20" t="s">
        <v>112</v>
      </c>
      <c r="C95" s="24" t="s">
        <v>73</v>
      </c>
      <c r="D95" s="24" t="s">
        <v>86</v>
      </c>
      <c r="E95" s="24" t="s">
        <v>12</v>
      </c>
      <c r="F95" s="26">
        <v>-180000</v>
      </c>
      <c r="G95" s="25">
        <v>63000</v>
      </c>
      <c r="H95" s="25">
        <v>63000</v>
      </c>
    </row>
    <row r="96" spans="1:8" ht="18.75" outlineLevel="3">
      <c r="A96" s="27" t="s">
        <v>135</v>
      </c>
      <c r="B96" s="20" t="s">
        <v>112</v>
      </c>
      <c r="C96" s="24" t="s">
        <v>73</v>
      </c>
      <c r="D96" s="24" t="s">
        <v>86</v>
      </c>
      <c r="E96" s="24" t="s">
        <v>19</v>
      </c>
      <c r="F96" s="26">
        <v>-4040672</v>
      </c>
      <c r="G96" s="25">
        <v>5830160</v>
      </c>
      <c r="H96" s="25">
        <v>5830160</v>
      </c>
    </row>
    <row r="97" spans="1:8" ht="18.75">
      <c r="A97" s="19" t="s">
        <v>47</v>
      </c>
      <c r="B97" s="20" t="s">
        <v>112</v>
      </c>
      <c r="C97" s="20" t="s">
        <v>48</v>
      </c>
      <c r="D97" s="20" t="s">
        <v>0</v>
      </c>
      <c r="E97" s="20" t="s">
        <v>0</v>
      </c>
      <c r="F97" s="22">
        <f>F98</f>
        <v>550000</v>
      </c>
      <c r="G97" s="21">
        <f>G98</f>
        <v>199000</v>
      </c>
      <c r="H97" s="21">
        <f>H98</f>
        <v>199000</v>
      </c>
    </row>
    <row r="98" spans="1:8" ht="18.75" outlineLevel="3">
      <c r="A98" s="19" t="s">
        <v>49</v>
      </c>
      <c r="B98" s="20" t="s">
        <v>112</v>
      </c>
      <c r="C98" s="20" t="s">
        <v>50</v>
      </c>
      <c r="D98" s="20" t="s">
        <v>0</v>
      </c>
      <c r="E98" s="20" t="s">
        <v>0</v>
      </c>
      <c r="F98" s="22">
        <f>F124+F101</f>
        <v>550000</v>
      </c>
      <c r="G98" s="22">
        <v>199000</v>
      </c>
      <c r="H98" s="22">
        <v>199000</v>
      </c>
    </row>
    <row r="99" spans="1:8" ht="97.5" customHeight="1" hidden="1" outlineLevel="3">
      <c r="A99" s="54"/>
      <c r="B99" s="54"/>
      <c r="C99" s="55"/>
      <c r="D99" s="55"/>
      <c r="E99" s="55"/>
      <c r="F99" s="55"/>
      <c r="G99" s="56"/>
      <c r="H99" s="56"/>
    </row>
    <row r="100" spans="1:8" ht="38.25" customHeight="1" hidden="1" outlineLevel="3">
      <c r="A100" s="54"/>
      <c r="B100" s="54"/>
      <c r="C100" s="55"/>
      <c r="D100" s="55"/>
      <c r="E100" s="55"/>
      <c r="F100" s="55"/>
      <c r="G100" s="56"/>
      <c r="H100" s="56"/>
    </row>
    <row r="101" spans="1:8" s="48" customFormat="1" ht="32.25" customHeight="1" outlineLevel="3">
      <c r="A101" s="19" t="s">
        <v>76</v>
      </c>
      <c r="B101" s="20" t="s">
        <v>112</v>
      </c>
      <c r="C101" s="20" t="s">
        <v>50</v>
      </c>
      <c r="D101" s="20" t="s">
        <v>85</v>
      </c>
      <c r="E101" s="20"/>
      <c r="F101" s="22">
        <v>150000</v>
      </c>
      <c r="G101" s="21">
        <f>G102</f>
        <v>199000</v>
      </c>
      <c r="H101" s="21">
        <f>H102</f>
        <v>199000</v>
      </c>
    </row>
    <row r="102" spans="1:8" ht="32.25" customHeight="1" outlineLevel="3">
      <c r="A102" s="52" t="s">
        <v>6</v>
      </c>
      <c r="B102" s="20" t="s">
        <v>112</v>
      </c>
      <c r="C102" s="24" t="s">
        <v>50</v>
      </c>
      <c r="D102" s="24" t="s">
        <v>85</v>
      </c>
      <c r="E102" s="24" t="s">
        <v>7</v>
      </c>
      <c r="F102" s="26">
        <v>150000</v>
      </c>
      <c r="G102" s="25">
        <v>199000</v>
      </c>
      <c r="H102" s="25">
        <v>199000</v>
      </c>
    </row>
    <row r="103" spans="1:8" ht="65.25" customHeight="1" hidden="1" outlineLevel="3">
      <c r="A103" s="41" t="s">
        <v>137</v>
      </c>
      <c r="B103" s="20" t="s">
        <v>112</v>
      </c>
      <c r="C103" s="24" t="s">
        <v>50</v>
      </c>
      <c r="D103" s="24" t="s">
        <v>136</v>
      </c>
      <c r="E103" s="24"/>
      <c r="F103" s="26"/>
      <c r="G103" s="25"/>
      <c r="H103" s="25"/>
    </row>
    <row r="104" spans="1:8" ht="32.25" customHeight="1" hidden="1" outlineLevel="3">
      <c r="A104" s="42" t="s">
        <v>10</v>
      </c>
      <c r="B104" s="20" t="s">
        <v>112</v>
      </c>
      <c r="C104" s="24" t="s">
        <v>50</v>
      </c>
      <c r="D104" s="24" t="s">
        <v>136</v>
      </c>
      <c r="E104" s="24" t="s">
        <v>11</v>
      </c>
      <c r="F104" s="26"/>
      <c r="G104" s="25"/>
      <c r="H104" s="25"/>
    </row>
    <row r="105" spans="1:8" ht="18.75" outlineLevel="2">
      <c r="A105" s="19" t="s">
        <v>51</v>
      </c>
      <c r="B105" s="20" t="s">
        <v>112</v>
      </c>
      <c r="C105" s="20" t="s">
        <v>52</v>
      </c>
      <c r="D105" s="20" t="s">
        <v>0</v>
      </c>
      <c r="E105" s="20" t="s">
        <v>0</v>
      </c>
      <c r="F105" s="22">
        <f>F106</f>
        <v>-315705</v>
      </c>
      <c r="G105" s="21">
        <v>7468223</v>
      </c>
      <c r="H105" s="21">
        <v>7468223</v>
      </c>
    </row>
    <row r="106" spans="1:8" ht="18.75" outlineLevel="3">
      <c r="A106" s="19" t="s">
        <v>53</v>
      </c>
      <c r="B106" s="20" t="s">
        <v>112</v>
      </c>
      <c r="C106" s="20" t="s">
        <v>54</v>
      </c>
      <c r="D106" s="20" t="s">
        <v>0</v>
      </c>
      <c r="E106" s="20" t="s">
        <v>0</v>
      </c>
      <c r="F106" s="22">
        <f>F108+F109+F110+F112</f>
        <v>-315705</v>
      </c>
      <c r="G106" s="21">
        <v>7468223</v>
      </c>
      <c r="H106" s="21">
        <v>7468223</v>
      </c>
    </row>
    <row r="107" spans="1:8" ht="47.25" hidden="1" outlineLevel="3">
      <c r="A107" s="19" t="s">
        <v>103</v>
      </c>
      <c r="B107" s="20" t="s">
        <v>112</v>
      </c>
      <c r="C107" s="20" t="s">
        <v>54</v>
      </c>
      <c r="D107" s="20" t="s">
        <v>104</v>
      </c>
      <c r="E107" s="20"/>
      <c r="F107" s="22">
        <f>F108+F109+F110</f>
        <v>5649395</v>
      </c>
      <c r="G107" s="22"/>
      <c r="H107" s="22"/>
    </row>
    <row r="108" spans="1:8" ht="27" customHeight="1" hidden="1" outlineLevel="3">
      <c r="A108" s="23" t="s">
        <v>138</v>
      </c>
      <c r="B108" s="20" t="s">
        <v>112</v>
      </c>
      <c r="C108" s="24" t="s">
        <v>54</v>
      </c>
      <c r="D108" s="24" t="s">
        <v>104</v>
      </c>
      <c r="E108" s="24" t="s">
        <v>19</v>
      </c>
      <c r="F108" s="26">
        <v>4274211</v>
      </c>
      <c r="G108" s="25"/>
      <c r="H108" s="25"/>
    </row>
    <row r="109" spans="1:8" ht="31.5" hidden="1" outlineLevel="2">
      <c r="A109" s="23" t="s">
        <v>10</v>
      </c>
      <c r="B109" s="20" t="s">
        <v>112</v>
      </c>
      <c r="C109" s="24" t="s">
        <v>54</v>
      </c>
      <c r="D109" s="24" t="s">
        <v>85</v>
      </c>
      <c r="E109" s="24"/>
      <c r="F109" s="26">
        <v>1367184</v>
      </c>
      <c r="G109" s="25">
        <v>0</v>
      </c>
      <c r="H109" s="25">
        <v>0</v>
      </c>
    </row>
    <row r="110" spans="1:8" ht="18.75" hidden="1" outlineLevel="2">
      <c r="A110" s="23" t="s">
        <v>77</v>
      </c>
      <c r="B110" s="20" t="s">
        <v>112</v>
      </c>
      <c r="C110" s="24" t="s">
        <v>54</v>
      </c>
      <c r="D110" s="24" t="s">
        <v>85</v>
      </c>
      <c r="E110" s="24" t="s">
        <v>12</v>
      </c>
      <c r="F110" s="26">
        <v>8000</v>
      </c>
      <c r="G110" s="25">
        <v>0</v>
      </c>
      <c r="H110" s="25">
        <v>0</v>
      </c>
    </row>
    <row r="111" spans="1:8" ht="18.75" customHeight="1" hidden="1">
      <c r="A111" s="23"/>
      <c r="B111" s="20" t="s">
        <v>112</v>
      </c>
      <c r="C111" s="24" t="s">
        <v>54</v>
      </c>
      <c r="D111" s="24"/>
      <c r="E111" s="24"/>
      <c r="F111" s="26"/>
      <c r="G111" s="25"/>
      <c r="H111" s="25"/>
    </row>
    <row r="112" spans="1:8" ht="33.75" customHeight="1">
      <c r="A112" s="19" t="s">
        <v>76</v>
      </c>
      <c r="B112" s="20" t="s">
        <v>112</v>
      </c>
      <c r="C112" s="20" t="s">
        <v>54</v>
      </c>
      <c r="D112" s="20" t="s">
        <v>85</v>
      </c>
      <c r="E112" s="20"/>
      <c r="F112" s="22">
        <f>F114+F115+F116</f>
        <v>-5965100</v>
      </c>
      <c r="G112" s="21">
        <f>G113+G114</f>
        <v>7468223</v>
      </c>
      <c r="H112" s="21">
        <f>H113+H114</f>
        <v>7468223</v>
      </c>
    </row>
    <row r="113" spans="1:8" ht="33.75" customHeight="1">
      <c r="A113" s="41" t="s">
        <v>139</v>
      </c>
      <c r="B113" s="20" t="s">
        <v>112</v>
      </c>
      <c r="C113" s="24" t="s">
        <v>54</v>
      </c>
      <c r="D113" s="24" t="s">
        <v>85</v>
      </c>
      <c r="E113" s="24" t="s">
        <v>118</v>
      </c>
      <c r="F113" s="26">
        <v>-5056100</v>
      </c>
      <c r="G113" s="25">
        <v>3000</v>
      </c>
      <c r="H113" s="25">
        <v>3000</v>
      </c>
    </row>
    <row r="114" spans="1:8" ht="36.75" customHeight="1">
      <c r="A114" s="41" t="s">
        <v>138</v>
      </c>
      <c r="B114" s="20" t="s">
        <v>112</v>
      </c>
      <c r="C114" s="24" t="s">
        <v>54</v>
      </c>
      <c r="D114" s="24" t="s">
        <v>85</v>
      </c>
      <c r="E114" s="24" t="s">
        <v>19</v>
      </c>
      <c r="F114" s="26">
        <v>-5056100</v>
      </c>
      <c r="G114" s="25">
        <v>7465223</v>
      </c>
      <c r="H114" s="25">
        <v>7465223</v>
      </c>
    </row>
    <row r="115" spans="1:8" ht="36.75" customHeight="1" hidden="1">
      <c r="A115" s="23" t="s">
        <v>10</v>
      </c>
      <c r="B115" s="20" t="s">
        <v>112</v>
      </c>
      <c r="C115" s="24" t="s">
        <v>54</v>
      </c>
      <c r="D115" s="24" t="s">
        <v>85</v>
      </c>
      <c r="E115" s="24" t="s">
        <v>11</v>
      </c>
      <c r="F115" s="26">
        <v>-901000</v>
      </c>
      <c r="G115" s="25">
        <v>0</v>
      </c>
      <c r="H115" s="25">
        <v>0</v>
      </c>
    </row>
    <row r="116" spans="1:8" ht="35.25" customHeight="1" hidden="1">
      <c r="A116" s="23" t="s">
        <v>77</v>
      </c>
      <c r="B116" s="20" t="s">
        <v>112</v>
      </c>
      <c r="C116" s="24" t="s">
        <v>54</v>
      </c>
      <c r="D116" s="24" t="s">
        <v>85</v>
      </c>
      <c r="E116" s="24" t="s">
        <v>12</v>
      </c>
      <c r="F116" s="26">
        <v>-8000</v>
      </c>
      <c r="G116" s="25">
        <v>0</v>
      </c>
      <c r="H116" s="25">
        <v>0</v>
      </c>
    </row>
    <row r="117" spans="1:8" ht="18.75" outlineLevel="3">
      <c r="A117" s="19" t="s">
        <v>55</v>
      </c>
      <c r="B117" s="20" t="s">
        <v>112</v>
      </c>
      <c r="C117" s="20" t="s">
        <v>56</v>
      </c>
      <c r="D117" s="20" t="s">
        <v>0</v>
      </c>
      <c r="E117" s="20" t="s">
        <v>0</v>
      </c>
      <c r="F117" s="22">
        <f>F118+F121</f>
        <v>138164</v>
      </c>
      <c r="G117" s="21">
        <f>G118+G121+G126</f>
        <v>1388164</v>
      </c>
      <c r="H117" s="21">
        <f>H118+H121+H126</f>
        <v>1388164</v>
      </c>
    </row>
    <row r="118" spans="1:8" ht="18.75" outlineLevel="2">
      <c r="A118" s="19" t="s">
        <v>57</v>
      </c>
      <c r="B118" s="20" t="s">
        <v>112</v>
      </c>
      <c r="C118" s="20" t="s">
        <v>58</v>
      </c>
      <c r="D118" s="20" t="s">
        <v>0</v>
      </c>
      <c r="E118" s="20" t="s">
        <v>0</v>
      </c>
      <c r="F118" s="22">
        <f aca="true" t="shared" si="2" ref="F118:H119">F119</f>
        <v>88164</v>
      </c>
      <c r="G118" s="21">
        <f t="shared" si="2"/>
        <v>888164</v>
      </c>
      <c r="H118" s="21">
        <f t="shared" si="2"/>
        <v>888164</v>
      </c>
    </row>
    <row r="119" spans="1:8" ht="31.5" outlineLevel="3">
      <c r="A119" s="19" t="s">
        <v>76</v>
      </c>
      <c r="B119" s="20" t="s">
        <v>112</v>
      </c>
      <c r="C119" s="20" t="s">
        <v>58</v>
      </c>
      <c r="D119" s="20" t="s">
        <v>86</v>
      </c>
      <c r="E119" s="20" t="s">
        <v>0</v>
      </c>
      <c r="F119" s="22">
        <f t="shared" si="2"/>
        <v>88164</v>
      </c>
      <c r="G119" s="21">
        <f t="shared" si="2"/>
        <v>888164</v>
      </c>
      <c r="H119" s="21">
        <f t="shared" si="2"/>
        <v>888164</v>
      </c>
    </row>
    <row r="120" spans="1:8" ht="18.75" outlineLevel="2">
      <c r="A120" s="23" t="s">
        <v>20</v>
      </c>
      <c r="B120" s="20" t="s">
        <v>112</v>
      </c>
      <c r="C120" s="24" t="s">
        <v>58</v>
      </c>
      <c r="D120" s="24" t="s">
        <v>86</v>
      </c>
      <c r="E120" s="24" t="s">
        <v>21</v>
      </c>
      <c r="F120" s="26">
        <v>88164</v>
      </c>
      <c r="G120" s="25">
        <v>888164</v>
      </c>
      <c r="H120" s="25">
        <v>888164</v>
      </c>
    </row>
    <row r="121" spans="1:8" ht="18.75" outlineLevel="3">
      <c r="A121" s="19" t="s">
        <v>59</v>
      </c>
      <c r="B121" s="20" t="s">
        <v>112</v>
      </c>
      <c r="C121" s="20" t="s">
        <v>60</v>
      </c>
      <c r="D121" s="20" t="s">
        <v>0</v>
      </c>
      <c r="E121" s="20" t="s">
        <v>0</v>
      </c>
      <c r="F121" s="22">
        <f>F122</f>
        <v>50000</v>
      </c>
      <c r="G121" s="22">
        <f>G122+G124</f>
        <v>100000</v>
      </c>
      <c r="H121" s="22">
        <f>H122+H124</f>
        <v>100000</v>
      </c>
    </row>
    <row r="122" spans="1:8" ht="31.5">
      <c r="A122" s="19" t="s">
        <v>76</v>
      </c>
      <c r="B122" s="20" t="s">
        <v>112</v>
      </c>
      <c r="C122" s="20" t="s">
        <v>60</v>
      </c>
      <c r="D122" s="20" t="s">
        <v>85</v>
      </c>
      <c r="E122" s="20"/>
      <c r="F122" s="22">
        <v>50000</v>
      </c>
      <c r="G122" s="21">
        <v>100000</v>
      </c>
      <c r="H122" s="21">
        <v>100000</v>
      </c>
    </row>
    <row r="123" spans="1:8" ht="18.75">
      <c r="A123" s="42" t="s">
        <v>20</v>
      </c>
      <c r="B123" s="20" t="s">
        <v>112</v>
      </c>
      <c r="C123" s="24" t="s">
        <v>60</v>
      </c>
      <c r="D123" s="24" t="s">
        <v>85</v>
      </c>
      <c r="E123" s="24" t="s">
        <v>21</v>
      </c>
      <c r="F123" s="26">
        <v>50000</v>
      </c>
      <c r="G123" s="25">
        <v>100000</v>
      </c>
      <c r="H123" s="25">
        <v>100000</v>
      </c>
    </row>
    <row r="124" spans="1:8" ht="47.25" hidden="1">
      <c r="A124" s="41" t="s">
        <v>141</v>
      </c>
      <c r="B124" s="20" t="s">
        <v>112</v>
      </c>
      <c r="C124" s="20" t="s">
        <v>60</v>
      </c>
      <c r="D124" s="20" t="s">
        <v>140</v>
      </c>
      <c r="E124" s="20"/>
      <c r="F124" s="22">
        <v>400000</v>
      </c>
      <c r="G124" s="21"/>
      <c r="H124" s="21"/>
    </row>
    <row r="125" spans="1:8" ht="18.75" hidden="1">
      <c r="A125" s="42" t="s">
        <v>20</v>
      </c>
      <c r="B125" s="24" t="s">
        <v>112</v>
      </c>
      <c r="C125" s="24" t="s">
        <v>60</v>
      </c>
      <c r="D125" s="24" t="s">
        <v>140</v>
      </c>
      <c r="E125" s="24" t="s">
        <v>21</v>
      </c>
      <c r="F125" s="26">
        <v>400000</v>
      </c>
      <c r="G125" s="25"/>
      <c r="H125" s="25"/>
    </row>
    <row r="126" spans="1:8" ht="18.75">
      <c r="A126" s="43" t="s">
        <v>143</v>
      </c>
      <c r="B126" s="24" t="s">
        <v>112</v>
      </c>
      <c r="C126" s="20" t="s">
        <v>142</v>
      </c>
      <c r="D126" s="24" t="s">
        <v>102</v>
      </c>
      <c r="E126" s="24"/>
      <c r="F126" s="26"/>
      <c r="G126" s="25">
        <f>G127</f>
        <v>400000</v>
      </c>
      <c r="H126" s="25">
        <f>H127</f>
        <v>400000</v>
      </c>
    </row>
    <row r="127" spans="1:8" ht="63">
      <c r="A127" s="41" t="s">
        <v>146</v>
      </c>
      <c r="B127" s="24" t="s">
        <v>112</v>
      </c>
      <c r="C127" s="24" t="s">
        <v>142</v>
      </c>
      <c r="D127" s="24" t="s">
        <v>102</v>
      </c>
      <c r="E127" s="24" t="s">
        <v>21</v>
      </c>
      <c r="F127" s="26"/>
      <c r="G127" s="25">
        <v>400000</v>
      </c>
      <c r="H127" s="25">
        <v>400000</v>
      </c>
    </row>
    <row r="128" spans="1:8" ht="18.75" outlineLevel="2">
      <c r="A128" s="19" t="s">
        <v>61</v>
      </c>
      <c r="B128" s="20" t="s">
        <v>112</v>
      </c>
      <c r="C128" s="20" t="s">
        <v>62</v>
      </c>
      <c r="D128" s="20" t="s">
        <v>0</v>
      </c>
      <c r="E128" s="20" t="s">
        <v>0</v>
      </c>
      <c r="F128" s="22">
        <f aca="true" t="shared" si="3" ref="F128:H129">F129</f>
        <v>-30000</v>
      </c>
      <c r="G128" s="21">
        <f t="shared" si="3"/>
        <v>150000</v>
      </c>
      <c r="H128" s="21">
        <f t="shared" si="3"/>
        <v>150000</v>
      </c>
    </row>
    <row r="129" spans="1:8" ht="18.75" outlineLevel="3">
      <c r="A129" s="19" t="s">
        <v>75</v>
      </c>
      <c r="B129" s="20" t="s">
        <v>112</v>
      </c>
      <c r="C129" s="20" t="s">
        <v>74</v>
      </c>
      <c r="D129" s="20" t="s">
        <v>0</v>
      </c>
      <c r="E129" s="20" t="s">
        <v>0</v>
      </c>
      <c r="F129" s="22">
        <f t="shared" si="3"/>
        <v>-30000</v>
      </c>
      <c r="G129" s="22">
        <f t="shared" si="3"/>
        <v>150000</v>
      </c>
      <c r="H129" s="22">
        <f t="shared" si="3"/>
        <v>150000</v>
      </c>
    </row>
    <row r="130" spans="1:8" ht="37.5" customHeight="1" outlineLevel="3">
      <c r="A130" s="19" t="s">
        <v>76</v>
      </c>
      <c r="B130" s="20" t="s">
        <v>112</v>
      </c>
      <c r="C130" s="20" t="s">
        <v>74</v>
      </c>
      <c r="D130" s="20" t="s">
        <v>85</v>
      </c>
      <c r="E130" s="20"/>
      <c r="F130" s="22">
        <v>-30000</v>
      </c>
      <c r="G130" s="21">
        <f>G131</f>
        <v>150000</v>
      </c>
      <c r="H130" s="21">
        <f>H131</f>
        <v>150000</v>
      </c>
    </row>
    <row r="131" spans="1:8" ht="37.5" customHeight="1" outlineLevel="3">
      <c r="A131" s="23" t="s">
        <v>10</v>
      </c>
      <c r="B131" s="20" t="s">
        <v>112</v>
      </c>
      <c r="C131" s="24" t="s">
        <v>74</v>
      </c>
      <c r="D131" s="24" t="s">
        <v>85</v>
      </c>
      <c r="E131" s="24" t="s">
        <v>7</v>
      </c>
      <c r="F131" s="26">
        <v>-30000</v>
      </c>
      <c r="G131" s="25">
        <v>150000</v>
      </c>
      <c r="H131" s="25">
        <v>150000</v>
      </c>
    </row>
    <row r="132" spans="1:8" ht="18.75" outlineLevel="3">
      <c r="A132" s="19" t="s">
        <v>63</v>
      </c>
      <c r="B132" s="20" t="s">
        <v>112</v>
      </c>
      <c r="C132" s="20" t="s">
        <v>64</v>
      </c>
      <c r="D132" s="20" t="s">
        <v>0</v>
      </c>
      <c r="E132" s="20" t="s">
        <v>0</v>
      </c>
      <c r="F132" s="22">
        <f>F134</f>
        <v>0</v>
      </c>
      <c r="G132" s="21">
        <f>G134</f>
        <v>800000</v>
      </c>
      <c r="H132" s="21">
        <f>H134</f>
        <v>800000</v>
      </c>
    </row>
    <row r="133" spans="1:8" ht="18.75" hidden="1">
      <c r="A133" s="19" t="s">
        <v>65</v>
      </c>
      <c r="B133" s="20" t="s">
        <v>112</v>
      </c>
      <c r="C133" s="20" t="s">
        <v>66</v>
      </c>
      <c r="D133" s="20" t="s">
        <v>0</v>
      </c>
      <c r="E133" s="20" t="s">
        <v>0</v>
      </c>
      <c r="F133" s="22"/>
      <c r="G133" s="21"/>
      <c r="H133" s="21"/>
    </row>
    <row r="134" spans="1:8" ht="31.5" outlineLevel="2">
      <c r="A134" s="19" t="s">
        <v>67</v>
      </c>
      <c r="B134" s="20" t="s">
        <v>112</v>
      </c>
      <c r="C134" s="20" t="s">
        <v>68</v>
      </c>
      <c r="D134" s="20" t="s">
        <v>0</v>
      </c>
      <c r="E134" s="20" t="s">
        <v>0</v>
      </c>
      <c r="F134" s="22">
        <f aca="true" t="shared" si="4" ref="F134:H135">F135</f>
        <v>0</v>
      </c>
      <c r="G134" s="21">
        <f t="shared" si="4"/>
        <v>800000</v>
      </c>
      <c r="H134" s="21">
        <f t="shared" si="4"/>
        <v>800000</v>
      </c>
    </row>
    <row r="135" spans="1:8" ht="31.5" outlineLevel="2">
      <c r="A135" s="19" t="s">
        <v>76</v>
      </c>
      <c r="B135" s="20" t="s">
        <v>112</v>
      </c>
      <c r="C135" s="20" t="s">
        <v>68</v>
      </c>
      <c r="D135" s="20" t="s">
        <v>86</v>
      </c>
      <c r="E135" s="20" t="s">
        <v>0</v>
      </c>
      <c r="F135" s="22">
        <f t="shared" si="4"/>
        <v>0</v>
      </c>
      <c r="G135" s="21">
        <f t="shared" si="4"/>
        <v>800000</v>
      </c>
      <c r="H135" s="21">
        <f t="shared" si="4"/>
        <v>800000</v>
      </c>
    </row>
    <row r="136" spans="1:8" ht="31.5" outlineLevel="3">
      <c r="A136" s="23" t="s">
        <v>10</v>
      </c>
      <c r="B136" s="20" t="s">
        <v>112</v>
      </c>
      <c r="C136" s="24" t="s">
        <v>68</v>
      </c>
      <c r="D136" s="24" t="s">
        <v>86</v>
      </c>
      <c r="E136" s="24" t="s">
        <v>11</v>
      </c>
      <c r="F136" s="26">
        <v>0</v>
      </c>
      <c r="G136" s="25">
        <v>800000</v>
      </c>
      <c r="H136" s="25">
        <v>800000</v>
      </c>
    </row>
    <row r="137" spans="1:8" ht="22.5" customHeight="1" outlineLevel="1">
      <c r="A137" s="29" t="s">
        <v>71</v>
      </c>
      <c r="B137" s="29"/>
      <c r="C137" s="30"/>
      <c r="D137" s="30"/>
      <c r="E137" s="30"/>
      <c r="F137" s="31">
        <f>F132+F128+F121+F118+F105+F97+F86+F79+F76+F72+F64+F59+F54+F50+F46+F30+F27+F16+F13+F10</f>
        <v>2977450</v>
      </c>
      <c r="G137" s="32">
        <f>G132+G128+G117+G105+G97+G75+G58+G49+G44+G9</f>
        <v>48688873</v>
      </c>
      <c r="H137" s="32">
        <f>H132+H128+H117+H105+H97+H75+H58+H49+H44+H9</f>
        <v>49135573</v>
      </c>
    </row>
    <row r="138" spans="1:8" ht="22.5" customHeight="1" outlineLevel="1">
      <c r="A138" s="33"/>
      <c r="B138" s="33"/>
      <c r="C138" s="34"/>
      <c r="D138" s="35"/>
      <c r="E138" s="35"/>
      <c r="F138" s="36"/>
      <c r="G138" s="37"/>
      <c r="H138" s="38"/>
    </row>
    <row r="139" spans="1:8" ht="24.75" customHeight="1" outlineLevel="1">
      <c r="A139" s="12" t="s">
        <v>94</v>
      </c>
      <c r="B139" s="12"/>
      <c r="C139" s="8"/>
      <c r="D139" s="39"/>
      <c r="E139" s="39"/>
      <c r="F139" s="11" t="s">
        <v>91</v>
      </c>
      <c r="G139" s="40" t="s">
        <v>91</v>
      </c>
      <c r="H139" s="9"/>
    </row>
    <row r="140" spans="1:6" ht="3" customHeight="1" outlineLevel="2">
      <c r="A140" s="7" t="s">
        <v>80</v>
      </c>
      <c r="B140" s="7"/>
      <c r="C140" s="8"/>
      <c r="D140" s="61" t="s">
        <v>79</v>
      </c>
      <c r="E140" s="61"/>
      <c r="F140" s="10"/>
    </row>
    <row r="141" spans="1:6" ht="18.75" outlineLevel="3">
      <c r="A141" s="5"/>
      <c r="B141" s="5"/>
      <c r="C141" s="5"/>
      <c r="D141" s="5"/>
      <c r="E141" s="5"/>
      <c r="F141" s="5"/>
    </row>
    <row r="142" spans="1:6" ht="18.75">
      <c r="A142" s="5"/>
      <c r="B142" s="5"/>
      <c r="C142" s="5"/>
      <c r="D142" s="5"/>
      <c r="E142" s="5"/>
      <c r="F142" s="5"/>
    </row>
    <row r="143" ht="18.75">
      <c r="F143" s="13"/>
    </row>
  </sheetData>
  <sheetProtection/>
  <mergeCells count="14">
    <mergeCell ref="A8:H8"/>
    <mergeCell ref="B6:B7"/>
    <mergeCell ref="H6:H7"/>
    <mergeCell ref="G6:G7"/>
    <mergeCell ref="C1:H1"/>
    <mergeCell ref="C2:H2"/>
    <mergeCell ref="A3:H3"/>
    <mergeCell ref="A4:H4"/>
    <mergeCell ref="G5:H5"/>
    <mergeCell ref="D140:E140"/>
    <mergeCell ref="A6:A7"/>
    <mergeCell ref="C6:C7"/>
    <mergeCell ref="D6:D7"/>
    <mergeCell ref="E6:E7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69" r:id="rId1"/>
  <headerFooter differentFirst="1" alignWithMargins="0">
    <oddHeader>&amp;C&amp;P&amp;R&amp;"Times New Roman,обычный"&amp;14
</oddHeader>
  </headerFooter>
  <rowBreaks count="3" manualBreakCount="3">
    <brk id="30" max="7" man="1"/>
    <brk id="74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Glavnbux</cp:lastModifiedBy>
  <cp:lastPrinted>2020-03-02T05:20:30Z</cp:lastPrinted>
  <dcterms:created xsi:type="dcterms:W3CDTF">2002-03-11T10:22:12Z</dcterms:created>
  <dcterms:modified xsi:type="dcterms:W3CDTF">2020-03-02T05:21:39Z</dcterms:modified>
  <cp:category/>
  <cp:version/>
  <cp:contentType/>
  <cp:contentStatus/>
</cp:coreProperties>
</file>